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teusz.domzala\Desktop\"/>
    </mc:Choice>
  </mc:AlternateContent>
  <bookViews>
    <workbookView xWindow="0" yWindow="0" windowWidth="28800" windowHeight="12384"/>
  </bookViews>
  <sheets>
    <sheet name="wskaźniki" sheetId="1" r:id="rId1"/>
  </sheets>
  <externalReferences>
    <externalReference r:id="rId2"/>
    <externalReference r:id="rId3"/>
    <externalReference r:id="rId4"/>
  </externalReferences>
  <definedNames>
    <definedName name="AS2DocOpenMode" hidden="1">"AS2DocumentEdit"</definedName>
    <definedName name="CF">#REF!</definedName>
    <definedName name="CY_all_Assets">#REF!</definedName>
    <definedName name="CY_all_Equity">#REF!</definedName>
    <definedName name="CY_all_Income">#REF!</definedName>
    <definedName name="CY_all_Liabs">#REF!</definedName>
    <definedName name="CY_all_RetEarn_bf">#REF!</definedName>
    <definedName name="CY_knw_Assets">#REF!</definedName>
    <definedName name="CY_knw_Equity">#REF!</definedName>
    <definedName name="CY_knw_Income">#REF!</definedName>
    <definedName name="CY_knw_Liabs">#REF!</definedName>
    <definedName name="CY_knw_RetEarn_bf">#REF!</definedName>
    <definedName name="CY_lik_Assets">#REF!</definedName>
    <definedName name="CY_lik_Equity">#REF!</definedName>
    <definedName name="CY_lik_Income">#REF!</definedName>
    <definedName name="CY_lik_Liabs">#REF!</definedName>
    <definedName name="CY_lik_RetEarn_bf">#REF!</definedName>
    <definedName name="CY_tx_all_Equity">#REF!</definedName>
    <definedName name="CY_tx_all_Income">#REF!</definedName>
    <definedName name="CY_tx_all_Liabs">#REF!</definedName>
    <definedName name="CY_tx_all_RetEarn_bf">#REF!</definedName>
    <definedName name="CY_tx_knw_Equity">#REF!</definedName>
    <definedName name="CY_tx_knw_Income">#REF!</definedName>
    <definedName name="CY_tx_knw_Liabs">#REF!</definedName>
    <definedName name="CY_tx_knw_RetEarn_bf">#REF!</definedName>
    <definedName name="CY_tx_lik_Equity">#REF!</definedName>
    <definedName name="CY_tx_lik_Income">#REF!</definedName>
    <definedName name="CY_tx_lik_Liabs">#REF!</definedName>
    <definedName name="CY_tx_lik_RetEarn_bf">#REF!</definedName>
    <definedName name="ddd">#REF!</definedName>
    <definedName name="kap">[1]Kapitał!#REF!</definedName>
    <definedName name="Materiality">#REF!</definedName>
    <definedName name="Monetary_Precision">#REF!</definedName>
    <definedName name="Nota_11">[1]Kapitał!#REF!</definedName>
    <definedName name="Nota_11_2">[1]Kapitał!#REF!</definedName>
    <definedName name="Nota_11_3">[1]Kapitał!#REF!</definedName>
    <definedName name="Nota_12">[1]Kapitał!#REF!</definedName>
    <definedName name="Nota_27">#REF!</definedName>
    <definedName name="Nota_Nr_23">#REF!</definedName>
    <definedName name="PY_all_Equity">#REF!</definedName>
    <definedName name="PY_all_Income">#REF!</definedName>
    <definedName name="PY_all_RetEarn">#REF!</definedName>
    <definedName name="PY_knw_Income">#REF!</definedName>
    <definedName name="PY_knw_RetEarn">#REF!</definedName>
    <definedName name="PY_lik_Income">#REF!</definedName>
    <definedName name="PY_lik_RetEarn">#REF!</definedName>
    <definedName name="PY_tot_knw_Xfoot">#REF!</definedName>
    <definedName name="PY_tot_lik_Xfoot">#REF!</definedName>
    <definedName name="PY_tx_all_Income">#REF!</definedName>
    <definedName name="PY_tx_all_RetEarn">#REF!</definedName>
    <definedName name="PY_tx_knw_Income">#REF!</definedName>
    <definedName name="PY_tx_knw_RetEarn">#REF!</definedName>
    <definedName name="PY_tx_lik_Income">#REF!</definedName>
    <definedName name="PY_tx_lik_RetEarn">#REF!</definedName>
    <definedName name="rokb">[2]Parametry!$G$7</definedName>
    <definedName name="stanb">[3]Parametry!$G$3</definedName>
    <definedName name="Tax_Effect_Income">#REF!</definedName>
    <definedName name="Tax_Effect_Liabs">#REF!</definedName>
    <definedName name="Tax_Effect_RetEarn">#REF!</definedName>
    <definedName name="Tax_Rate">#REF!</definedName>
    <definedName name="TextRefCopy1">#REF!</definedName>
    <definedName name="TextRefCopy10">#REF!</definedName>
    <definedName name="TextRefCopy11">#REF!</definedName>
    <definedName name="TextRefCopy12">#REF!</definedName>
    <definedName name="TextRefCopy13">#REF!</definedName>
    <definedName name="TextRefCopy14">#REF!</definedName>
    <definedName name="TextRefCopy15">#REF!</definedName>
    <definedName name="TextRefCopy16">#REF!</definedName>
    <definedName name="TextRefCopy17">#REF!</definedName>
    <definedName name="TextRefCopy18">#REF!</definedName>
    <definedName name="TextRefCopy19">#REF!</definedName>
    <definedName name="TextRefCopy2">#REF!</definedName>
    <definedName name="TextRefCopy3">#REF!</definedName>
    <definedName name="TextRefCopy4">#REF!</definedName>
    <definedName name="TextRefCopy5">#REF!</definedName>
    <definedName name="TextRefCopy6">#REF!</definedName>
    <definedName name="TextRefCopy7">#REF!</definedName>
    <definedName name="TextRefCopy8">#REF!</definedName>
    <definedName name="TextRefCopy9">#REF!</definedName>
    <definedName name="TextRefCopyRangeCount" hidden="1">19</definedName>
    <definedName name="Tot_knw_Xfoot">#REF!</definedName>
    <definedName name="Tot_lik_Xfoot">#REF!</definedName>
    <definedName name="wrn.Aging._.and._.Trend._.Analysis." hidden="1">{#N/A,#N/A,FALSE,"Aging Summary";#N/A,#N/A,FALSE,"Ratio Analysis";#N/A,#N/A,FALSE,"Test 120 Day Accts";#N/A,#N/A,FALSE,"Tickmarks"}</definedName>
    <definedName name="wykres2" hidden="1">{#N/A,#N/A,FALSE,"Aging Summary";#N/A,#N/A,FALSE,"Ratio Analysis";#N/A,#N/A,FALSE,"Test 120 Day Accts";#N/A,#N/A,FALSE,"Tickmarks"}</definedName>
    <definedName name="wykres4" hidden="1">{#N/A,#N/A,FALSE,"Aging Summary";#N/A,#N/A,FALSE,"Ratio Analysis";#N/A,#N/A,FALSE,"Test 120 Day Accts";#N/A,#N/A,FALSE,"Tickmarks"}</definedName>
    <definedName name="wykres5" hidden="1">{#N/A,#N/A,FALSE,"Aging Summary";#N/A,#N/A,FALSE,"Ratio Analysis";#N/A,#N/A,FALSE,"Test 120 Day Accts";#N/A,#N/A,FALSE,"Tickmarks"}</definedName>
  </definedNames>
  <calcPr calcId="152511"/>
</workbook>
</file>

<file path=xl/calcChain.xml><?xml version="1.0" encoding="utf-8"?>
<calcChain xmlns="http://schemas.openxmlformats.org/spreadsheetml/2006/main">
  <c r="L35" i="1" l="1"/>
  <c r="L36" i="1" s="1"/>
  <c r="L38" i="1" s="1"/>
  <c r="K17" i="1"/>
  <c r="L19" i="1"/>
  <c r="L18" i="1"/>
  <c r="L17" i="1"/>
  <c r="K38" i="1" l="1"/>
  <c r="K35" i="1"/>
  <c r="K36" i="1" s="1"/>
  <c r="K19" i="1"/>
  <c r="K18" i="1"/>
  <c r="J35" i="1" l="1"/>
  <c r="J36" i="1" s="1"/>
  <c r="J38" i="1" s="1"/>
  <c r="J19" i="1"/>
  <c r="J18" i="1"/>
  <c r="J17" i="1"/>
  <c r="I35" i="1" l="1"/>
  <c r="I36" i="1" s="1"/>
  <c r="I38" i="1" s="1"/>
  <c r="I19" i="1"/>
  <c r="I18" i="1"/>
  <c r="I17" i="1"/>
  <c r="H19" i="1" l="1"/>
  <c r="H35" i="1"/>
  <c r="H36" i="1" s="1"/>
  <c r="H38" i="1" s="1"/>
  <c r="H18" i="1"/>
  <c r="H17" i="1"/>
  <c r="H15" i="1"/>
  <c r="H21" i="1" s="1"/>
  <c r="G18" i="1" l="1"/>
  <c r="G15" i="1"/>
  <c r="G21" i="1" s="1"/>
  <c r="G35" i="1"/>
  <c r="G36" i="1" s="1"/>
  <c r="G38" i="1" s="1"/>
  <c r="G19" i="1"/>
  <c r="G17" i="1"/>
  <c r="F35" i="1"/>
  <c r="F36" i="1" s="1"/>
  <c r="F38" i="1" s="1"/>
  <c r="F19" i="1"/>
  <c r="F18" i="1"/>
  <c r="F17" i="1"/>
  <c r="E19" i="1"/>
  <c r="E18" i="1"/>
  <c r="D17" i="1"/>
  <c r="E17" i="1"/>
  <c r="E35" i="1"/>
  <c r="E36" i="1" s="1"/>
  <c r="E38" i="1" s="1"/>
  <c r="C35" i="1" l="1"/>
  <c r="C36" i="1" s="1"/>
  <c r="C38" i="1" s="1"/>
  <c r="D35" i="1"/>
  <c r="D36" i="1" s="1"/>
  <c r="D38" i="1" s="1"/>
  <c r="B35" i="1"/>
  <c r="B36" i="1" s="1"/>
  <c r="C19" i="1"/>
  <c r="D19" i="1"/>
  <c r="B19" i="1"/>
  <c r="C18" i="1"/>
  <c r="D18" i="1"/>
  <c r="B18" i="1"/>
  <c r="C17" i="1"/>
  <c r="B17" i="1"/>
</calcChain>
</file>

<file path=xl/sharedStrings.xml><?xml version="1.0" encoding="utf-8"?>
<sst xmlns="http://schemas.openxmlformats.org/spreadsheetml/2006/main" count="45" uniqueCount="37">
  <si>
    <t>Przychody ze sprzedaży</t>
  </si>
  <si>
    <t>Wittchen - wybrane wyniki i wskaźniki finansowe (dane skonsolidowane)</t>
  </si>
  <si>
    <t>Wyniki finansowe (tys. zł)</t>
  </si>
  <si>
    <t>Zysk brutto ze sprzedaży</t>
  </si>
  <si>
    <t>Zysk (strata) z działalności operacyjnej</t>
  </si>
  <si>
    <r>
      <t xml:space="preserve">EBITDA </t>
    </r>
    <r>
      <rPr>
        <vertAlign val="superscript"/>
        <sz val="11"/>
        <color theme="1"/>
        <rFont val="Czcionka tekstu podstawowego"/>
        <charset val="238"/>
      </rPr>
      <t>1)</t>
    </r>
  </si>
  <si>
    <t>Zysk (strata) przed opodatkowaniem</t>
  </si>
  <si>
    <t>Zysk (strata) netto</t>
  </si>
  <si>
    <t>Wskaźniki finansowe</t>
  </si>
  <si>
    <r>
      <t xml:space="preserve">Marża EBITDA </t>
    </r>
    <r>
      <rPr>
        <vertAlign val="superscript"/>
        <sz val="11"/>
        <color theme="1"/>
        <rFont val="Czcionka tekstu podstawowego"/>
        <charset val="238"/>
      </rPr>
      <t>3)</t>
    </r>
  </si>
  <si>
    <r>
      <t xml:space="preserve">Marża zysku brutto ze sprzedaży </t>
    </r>
    <r>
      <rPr>
        <vertAlign val="superscript"/>
        <sz val="11"/>
        <color theme="1"/>
        <rFont val="Czcionka tekstu podstawowego"/>
        <charset val="238"/>
      </rPr>
      <t>2)</t>
    </r>
  </si>
  <si>
    <r>
      <t xml:space="preserve">Rentowność netto </t>
    </r>
    <r>
      <rPr>
        <vertAlign val="superscript"/>
        <sz val="11"/>
        <color theme="1"/>
        <rFont val="Czcionka tekstu podstawowego"/>
        <charset val="238"/>
      </rPr>
      <t>4)</t>
    </r>
  </si>
  <si>
    <r>
      <rPr>
        <vertAlign val="superscript"/>
        <sz val="10"/>
        <color theme="1"/>
        <rFont val="Czcionka tekstu podstawowego"/>
        <charset val="238"/>
      </rPr>
      <t>2)</t>
    </r>
    <r>
      <rPr>
        <sz val="10"/>
        <color theme="1"/>
        <rFont val="Czcionka tekstu podstawowego"/>
        <charset val="238"/>
      </rPr>
      <t xml:space="preserve"> Marża zysku brutto ze sprzedaży: zysk bruto na sprzedaży / przychody ze sprzedaży</t>
    </r>
  </si>
  <si>
    <r>
      <rPr>
        <vertAlign val="superscript"/>
        <sz val="10"/>
        <color theme="1"/>
        <rFont val="Czcionka tekstu podstawowego"/>
        <charset val="238"/>
      </rPr>
      <t>3)</t>
    </r>
    <r>
      <rPr>
        <sz val="10"/>
        <color theme="1"/>
        <rFont val="Czcionka tekstu podstawowego"/>
        <charset val="238"/>
      </rPr>
      <t xml:space="preserve"> Marża EBITDA: EBITDA / przychody ze sprzedaży</t>
    </r>
  </si>
  <si>
    <r>
      <rPr>
        <vertAlign val="superscript"/>
        <sz val="10"/>
        <color theme="1"/>
        <rFont val="Czcionka tekstu podstawowego"/>
        <charset val="238"/>
      </rPr>
      <t>4)</t>
    </r>
    <r>
      <rPr>
        <sz val="10"/>
        <color theme="1"/>
        <rFont val="Czcionka tekstu podstawowego"/>
        <charset val="238"/>
      </rPr>
      <t xml:space="preserve"> Rentowność netto: zysk (strata) netto / przychody ze sprzedaży</t>
    </r>
  </si>
  <si>
    <t>Dane bilansowe</t>
  </si>
  <si>
    <t>Aktywa razem</t>
  </si>
  <si>
    <t>Aktywa trwałe</t>
  </si>
  <si>
    <t>Aktywa obrotowe, w tym:</t>
  </si>
  <si>
    <t>Zapasy</t>
  </si>
  <si>
    <t>Środki pieniężne i ekwiwalenty</t>
  </si>
  <si>
    <t>Kapitał własny</t>
  </si>
  <si>
    <t>Zobowiązania długoterminowe, w tym:</t>
  </si>
  <si>
    <t>Długoterminowe zobowiązania finansowe</t>
  </si>
  <si>
    <t>Zobowiązania krótkoterminowe, w tym:</t>
  </si>
  <si>
    <t>Krótkoterminowe zobowiązania finansowe</t>
  </si>
  <si>
    <t>Zobowiązania finansowe razem</t>
  </si>
  <si>
    <t>Dług netto / EBITDA</t>
  </si>
  <si>
    <t>-</t>
  </si>
  <si>
    <r>
      <t xml:space="preserve">Dług netto </t>
    </r>
    <r>
      <rPr>
        <vertAlign val="superscript"/>
        <sz val="11"/>
        <color theme="1"/>
        <rFont val="Czcionka tekstu podstawowego"/>
        <charset val="238"/>
      </rPr>
      <t>5)</t>
    </r>
  </si>
  <si>
    <r>
      <rPr>
        <vertAlign val="superscript"/>
        <sz val="10"/>
        <color theme="1"/>
        <rFont val="Czcionka tekstu podstawowego"/>
        <charset val="238"/>
      </rPr>
      <t>5)</t>
    </r>
    <r>
      <rPr>
        <sz val="10"/>
        <color theme="1"/>
        <rFont val="Czcionka tekstu podstawowego"/>
        <charset val="238"/>
      </rPr>
      <t xml:space="preserve"> Dług netto: zobowiązania finansowe razem pomniejszone o saldo środków pieniężnych i ekwiwalentów</t>
    </r>
  </si>
  <si>
    <r>
      <rPr>
        <vertAlign val="superscript"/>
        <sz val="10"/>
        <color theme="1"/>
        <rFont val="Czcionka tekstu podstawowego"/>
        <charset val="238"/>
      </rPr>
      <t>1)</t>
    </r>
    <r>
      <rPr>
        <sz val="10"/>
        <color theme="1"/>
        <rFont val="Czcionka tekstu podstawowego"/>
        <charset val="238"/>
      </rPr>
      <t xml:space="preserve"> EBITDA: zysk z działalności operacyjnej powiększony o amortyzację rzeczowych aktywów trwałych i wartości niematerialnych</t>
    </r>
  </si>
  <si>
    <r>
      <t xml:space="preserve">2019 </t>
    </r>
    <r>
      <rPr>
        <b/>
        <vertAlign val="superscript"/>
        <sz val="11"/>
        <color theme="1"/>
        <rFont val="Czcionka tekstu podstawowego"/>
        <charset val="238"/>
      </rPr>
      <t>6)</t>
    </r>
  </si>
  <si>
    <r>
      <rPr>
        <vertAlign val="superscript"/>
        <sz val="10"/>
        <color theme="1"/>
        <rFont val="Czcionka tekstu podstawowego"/>
        <charset val="238"/>
      </rPr>
      <t xml:space="preserve">6) </t>
    </r>
    <r>
      <rPr>
        <sz val="10"/>
        <color theme="1"/>
        <rFont val="Czcionka tekstu podstawowego"/>
        <charset val="238"/>
      </rPr>
      <t>Od 2019 roku dane zawierają wpływ MSSF16</t>
    </r>
  </si>
  <si>
    <r>
      <t xml:space="preserve">2020 </t>
    </r>
    <r>
      <rPr>
        <b/>
        <vertAlign val="superscript"/>
        <sz val="11"/>
        <color theme="1"/>
        <rFont val="Czcionka tekstu podstawowego"/>
        <charset val="238"/>
      </rPr>
      <t>6)</t>
    </r>
  </si>
  <si>
    <r>
      <t xml:space="preserve">2021 </t>
    </r>
    <r>
      <rPr>
        <b/>
        <vertAlign val="superscript"/>
        <sz val="11"/>
        <color theme="1"/>
        <rFont val="Czcionka tekstu podstawowego"/>
        <charset val="238"/>
      </rPr>
      <t>6)</t>
    </r>
  </si>
  <si>
    <r>
      <t xml:space="preserve">2022 </t>
    </r>
    <r>
      <rPr>
        <b/>
        <vertAlign val="superscript"/>
        <sz val="11"/>
        <color theme="1"/>
        <rFont val="Czcionka tekstu podstawowego"/>
        <charset val="238"/>
      </rPr>
      <t>6)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</si>
</sst>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\ \(#,##0\)"/>
    <numFmt numFmtId="165" formatCode="#,##0.0"/>
    <numFmt numFmtId="166" formatCode="0%;\(0%\)"/>
    <numFmt numFmtId="167" formatCode="0.0%"/>
    <numFmt numFmtId="168" formatCode="0%_);\(0%\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0.0"/>
  </numFmts>
  <fonts count="30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vertAlign val="superscript"/>
      <sz val="11"/>
      <color theme="1"/>
      <name val="Czcionka tekstu podstawowego"/>
      <charset val="238"/>
    </font>
    <font>
      <b/>
      <sz val="11"/>
      <color theme="1"/>
      <name val="Czcionka tekstu podstawowego"/>
      <charset val="238"/>
    </font>
    <font>
      <sz val="10"/>
      <color theme="1"/>
      <name val="Czcionka tekstu podstawowego"/>
      <charset val="238"/>
    </font>
    <font>
      <vertAlign val="superscript"/>
      <sz val="10"/>
      <color theme="1"/>
      <name val="Czcionka tekstu podstawowego"/>
      <charset val="238"/>
    </font>
    <font>
      <sz val="10"/>
      <name val="Times New Roman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</font>
    <font>
      <b/>
      <i/>
      <sz val="11"/>
      <name val="Arial"/>
      <family val="2"/>
      <charset val="238"/>
    </font>
    <font>
      <b/>
      <i/>
      <sz val="12"/>
      <name val="Arial"/>
      <family val="2"/>
      <charset val="238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10"/>
      <name val="Arial"/>
      <family val="2"/>
    </font>
    <font>
      <b/>
      <i/>
      <sz val="10"/>
      <name val="Arial"/>
      <family val="2"/>
    </font>
    <font>
      <b/>
      <sz val="9"/>
      <name val="Arial CE"/>
      <family val="2"/>
      <charset val="238"/>
    </font>
    <font>
      <sz val="10"/>
      <name val="Arial CE"/>
      <charset val="238"/>
    </font>
    <font>
      <sz val="9"/>
      <name val="Arial CE"/>
      <family val="2"/>
      <charset val="238"/>
    </font>
    <font>
      <b/>
      <sz val="10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  <charset val="238"/>
    </font>
    <font>
      <sz val="11"/>
      <name val="Arial CE"/>
      <family val="2"/>
      <charset val="238"/>
    </font>
    <font>
      <sz val="12"/>
      <name val="Arial CE"/>
      <family val="2"/>
      <charset val="238"/>
    </font>
    <font>
      <b/>
      <vertAlign val="superscript"/>
      <sz val="11"/>
      <color theme="1"/>
      <name val="Czcionka tekstu podstawowego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rgb="FFB59848"/>
      </top>
      <bottom style="medium">
        <color rgb="FFB59848"/>
      </bottom>
      <diagonal/>
    </border>
    <border>
      <left/>
      <right/>
      <top style="medium">
        <color rgb="FFB59848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01">
    <xf numFmtId="0" fontId="0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6" fillId="0" borderId="0" applyBorder="0"/>
    <xf numFmtId="4" fontId="8" fillId="0" borderId="4" applyBorder="0">
      <alignment vertical="center" wrapText="1"/>
      <protection locked="0"/>
    </xf>
    <xf numFmtId="43" fontId="6" fillId="0" borderId="0" applyFont="0" applyFill="0" applyBorder="0" applyAlignment="0" applyProtection="0"/>
    <xf numFmtId="4" fontId="10" fillId="0" borderId="0" applyBorder="0" applyAlignment="0">
      <alignment horizontal="center" vertical="center" wrapText="1"/>
      <protection locked="0"/>
    </xf>
    <xf numFmtId="4" fontId="10" fillId="0" borderId="0">
      <alignment vertical="center"/>
      <protection locked="0"/>
    </xf>
    <xf numFmtId="4" fontId="11" fillId="0" borderId="0" applyNumberFormat="0" applyBorder="0" applyAlignment="0">
      <alignment horizontal="center" vertical="center" wrapText="1"/>
      <protection locked="0"/>
    </xf>
    <xf numFmtId="4" fontId="12" fillId="0" borderId="0">
      <alignment horizontal="centerContinuous" vertical="center"/>
      <protection locked="0"/>
    </xf>
    <xf numFmtId="4" fontId="13" fillId="0" borderId="4" applyBorder="0">
      <alignment vertical="center" wrapText="1"/>
      <protection locked="0"/>
    </xf>
    <xf numFmtId="1" fontId="14" fillId="0" borderId="0" applyBorder="0">
      <alignment horizontal="left" vertical="center"/>
      <protection locked="0"/>
    </xf>
    <xf numFmtId="0" fontId="8" fillId="0" borderId="0" applyBorder="0">
      <alignment vertical="center" wrapText="1"/>
      <protection locked="0"/>
    </xf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0" borderId="7" applyNumberFormat="0" applyAlignment="0" applyProtection="0">
      <alignment horizontal="left" vertical="center"/>
    </xf>
    <xf numFmtId="0" fontId="15" fillId="0" borderId="6">
      <alignment horizontal="left" vertical="center"/>
    </xf>
    <xf numFmtId="14" fontId="16" fillId="3" borderId="8">
      <alignment horizontal="center" vertical="center" wrapText="1"/>
    </xf>
    <xf numFmtId="0" fontId="9" fillId="4" borderId="9" applyBorder="0">
      <alignment horizontal="center" vertical="center"/>
    </xf>
    <xf numFmtId="0" fontId="9" fillId="4" borderId="4">
      <alignment horizontal="center" vertical="center" wrapText="1"/>
    </xf>
    <xf numFmtId="4" fontId="17" fillId="4" borderId="10">
      <alignment horizontal="right" vertical="center"/>
    </xf>
    <xf numFmtId="4" fontId="18" fillId="5" borderId="4" applyBorder="0">
      <alignment vertical="center"/>
      <protection locked="0"/>
    </xf>
    <xf numFmtId="4" fontId="7" fillId="0" borderId="4" applyBorder="0">
      <alignment horizontal="right" vertical="center" wrapText="1"/>
      <protection locked="0"/>
    </xf>
    <xf numFmtId="3" fontId="19" fillId="0" borderId="4" applyBorder="0">
      <alignment vertical="center"/>
      <protection locked="0"/>
    </xf>
    <xf numFmtId="4" fontId="19" fillId="0" borderId="4" applyBorder="0">
      <alignment vertical="center"/>
      <protection locked="0"/>
    </xf>
    <xf numFmtId="4" fontId="16" fillId="0" borderId="4" applyBorder="0">
      <alignment horizontal="right" vertical="center" wrapText="1"/>
    </xf>
    <xf numFmtId="4" fontId="8" fillId="0" borderId="4" applyBorder="0">
      <alignment horizontal="right" vertical="center" wrapText="1"/>
    </xf>
    <xf numFmtId="4" fontId="16" fillId="4" borderId="10" applyBorder="0">
      <alignment horizontal="right" vertical="center" wrapText="1"/>
    </xf>
    <xf numFmtId="3" fontId="16" fillId="0" borderId="4" applyBorder="0">
      <alignment horizontal="right" vertical="center" wrapText="1"/>
    </xf>
    <xf numFmtId="3" fontId="20" fillId="0" borderId="4" applyBorder="0">
      <alignment horizontal="right" vertical="center" wrapText="1"/>
    </xf>
    <xf numFmtId="4" fontId="8" fillId="5" borderId="4" applyBorder="0">
      <alignment horizontal="right" vertical="center" wrapText="1"/>
      <protection locked="0"/>
    </xf>
    <xf numFmtId="4" fontId="8" fillId="0" borderId="4">
      <alignment horizontal="right" vertical="center" wrapText="1"/>
      <protection locked="0"/>
    </xf>
    <xf numFmtId="4" fontId="19" fillId="0" borderId="4" applyBorder="0">
      <alignment horizontal="right" vertical="center" wrapText="1"/>
    </xf>
    <xf numFmtId="3" fontId="19" fillId="0" borderId="4" applyBorder="0">
      <alignment horizontal="right" vertical="center" wrapText="1"/>
    </xf>
    <xf numFmtId="0" fontId="21" fillId="4" borderId="11" applyBorder="0" applyAlignment="0">
      <alignment horizontal="center" vertical="center" wrapText="1"/>
      <protection locked="0"/>
    </xf>
    <xf numFmtId="0" fontId="8" fillId="6" borderId="11" applyBorder="0">
      <alignment horizontal="center" vertical="center" wrapText="1"/>
      <protection locked="0"/>
    </xf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6" fillId="0" borderId="0" applyBorder="0"/>
    <xf numFmtId="0" fontId="22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4" applyBorder="0">
      <alignment vertical="center"/>
      <protection locked="0"/>
    </xf>
    <xf numFmtId="0" fontId="7" fillId="0" borderId="4" applyBorder="0">
      <alignment horizontal="center" vertical="center"/>
      <protection locked="0"/>
    </xf>
    <xf numFmtId="0" fontId="7" fillId="0" borderId="4" applyBorder="0">
      <alignment horizontal="center" vertical="center"/>
      <protection locked="0"/>
    </xf>
    <xf numFmtId="4" fontId="8" fillId="0" borderId="0" applyBorder="0">
      <alignment horizontal="left" vertical="center"/>
      <protection locked="0"/>
    </xf>
    <xf numFmtId="168" fontId="7" fillId="0" borderId="0" applyFont="0" applyFill="0" applyBorder="0" applyAlignment="0" applyProtection="0"/>
    <xf numFmtId="4" fontId="8" fillId="5" borderId="5">
      <alignment horizontal="right" vertical="center"/>
      <protection locked="0"/>
    </xf>
    <xf numFmtId="4" fontId="8" fillId="5" borderId="5" applyFont="0" applyFill="0" applyBorder="0" applyAlignment="0">
      <alignment horizontal="right" vertical="center"/>
      <protection locked="0"/>
    </xf>
    <xf numFmtId="1" fontId="7" fillId="0" borderId="9" applyBorder="0">
      <alignment horizontal="center" vertical="center"/>
      <protection locked="0"/>
    </xf>
    <xf numFmtId="1" fontId="7" fillId="0" borderId="9">
      <alignment horizontal="center" vertical="center"/>
      <protection locked="0"/>
    </xf>
    <xf numFmtId="1" fontId="8" fillId="0" borderId="9" applyBorder="0">
      <alignment horizontal="center" vertical="center"/>
      <protection locked="0"/>
    </xf>
    <xf numFmtId="167" fontId="19" fillId="0" borderId="12" applyBorder="0">
      <alignment horizontal="right" vertical="center" wrapText="1"/>
      <protection locked="0"/>
    </xf>
    <xf numFmtId="167" fontId="18" fillId="0" borderId="4" applyBorder="0">
      <alignment horizontal="right" vertical="center" wrapText="1"/>
      <protection locked="0"/>
    </xf>
    <xf numFmtId="167" fontId="16" fillId="0" borderId="12" applyBorder="0">
      <alignment horizontal="right" vertical="center" wrapText="1"/>
      <protection locked="0"/>
    </xf>
    <xf numFmtId="167" fontId="16" fillId="0" borderId="4" applyBorder="0">
      <alignment horizontal="right" vertical="center" wrapText="1"/>
      <protection locked="0"/>
    </xf>
    <xf numFmtId="10" fontId="13" fillId="0" borderId="13" applyBorder="0">
      <alignment horizontal="right" vertical="center" wrapText="1"/>
      <protection locked="0"/>
    </xf>
    <xf numFmtId="167" fontId="16" fillId="4" borderId="14" applyBorder="0">
      <alignment horizontal="right" vertical="center"/>
    </xf>
    <xf numFmtId="167" fontId="16" fillId="4" borderId="10" applyBorder="0">
      <alignment horizontal="right" vertical="center"/>
    </xf>
    <xf numFmtId="9" fontId="1" fillId="0" borderId="0" applyFont="0" applyFill="0" applyBorder="0" applyAlignment="0" applyProtection="0"/>
    <xf numFmtId="2" fontId="8" fillId="0" borderId="15" applyFont="0" applyFill="0" applyBorder="0" applyAlignment="0">
      <alignment horizontal="left" vertical="center"/>
    </xf>
    <xf numFmtId="4" fontId="7" fillId="0" borderId="0" applyBorder="0">
      <alignment horizontal="right" vertical="center" wrapText="1"/>
      <protection locked="0"/>
    </xf>
    <xf numFmtId="4" fontId="8" fillId="0" borderId="4" applyBorder="0">
      <alignment horizontal="center" vertical="center" wrapText="1"/>
      <protection locked="0"/>
    </xf>
    <xf numFmtId="4" fontId="8" fillId="0" borderId="16" applyBorder="0">
      <alignment horizontal="centerContinuous" vertical="center" wrapText="1"/>
      <protection locked="0"/>
    </xf>
    <xf numFmtId="0" fontId="8" fillId="4" borderId="17" applyBorder="0">
      <alignment horizontal="center" vertical="center" wrapText="1"/>
    </xf>
    <xf numFmtId="0" fontId="23" fillId="0" borderId="18">
      <alignment horizontal="center" vertical="center" wrapText="1"/>
    </xf>
    <xf numFmtId="0" fontId="24" fillId="0" borderId="0" applyFill="0" applyBorder="0" applyProtection="0">
      <alignment horizontal="left" vertical="top"/>
    </xf>
    <xf numFmtId="0" fontId="1" fillId="2" borderId="3" applyNumberFormat="0" applyFont="0" applyAlignment="0" applyProtection="0"/>
    <xf numFmtId="169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71" fontId="25" fillId="0" borderId="19" applyBorder="0">
      <alignment horizontal="center" vertical="center" wrapText="1"/>
    </xf>
    <xf numFmtId="4" fontId="17" fillId="0" borderId="4" applyBorder="0">
      <alignment vertical="center" wrapText="1"/>
      <protection locked="0"/>
    </xf>
    <xf numFmtId="4" fontId="26" fillId="0" borderId="20" applyBorder="0">
      <alignment vertical="center" wrapText="1"/>
      <protection locked="0"/>
    </xf>
    <xf numFmtId="0" fontId="22" fillId="0" borderId="4" applyBorder="0">
      <alignment vertical="center" wrapText="1"/>
      <protection locked="0"/>
    </xf>
    <xf numFmtId="0" fontId="22" fillId="0" borderId="4" applyBorder="0">
      <alignment vertical="center" wrapText="1"/>
      <protection locked="0"/>
    </xf>
    <xf numFmtId="0" fontId="22" fillId="0" borderId="4">
      <alignment horizontal="left" vertical="center" wrapText="1" indent="1"/>
      <protection locked="0"/>
    </xf>
    <xf numFmtId="0" fontId="27" fillId="0" borderId="4" applyBorder="0">
      <alignment vertical="center" wrapText="1"/>
      <protection locked="0"/>
    </xf>
    <xf numFmtId="0" fontId="28" fillId="0" borderId="18" applyBorder="0">
      <alignment horizontal="center" vertical="center"/>
    </xf>
  </cellStyleXfs>
  <cellXfs count="20">
    <xf numFmtId="0" fontId="0" fillId="0" borderId="0" xfId="0"/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164" fontId="0" fillId="0" borderId="0" xfId="0" applyNumberFormat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164" fontId="0" fillId="0" borderId="0" xfId="0" applyNumberFormat="1" applyBorder="1" applyAlignment="1">
      <alignment vertical="center"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0" fillId="0" borderId="0" xfId="0" applyAlignment="1">
      <alignment horizontal="left" vertical="center" indent="2"/>
    </xf>
    <xf numFmtId="0" fontId="0" fillId="0" borderId="0" xfId="0" applyAlignment="1">
      <alignment horizontal="left" vertical="center" indent="1"/>
    </xf>
    <xf numFmtId="0" fontId="0" fillId="0" borderId="2" xfId="0" applyBorder="1" applyAlignment="1">
      <alignment horizontal="left" vertical="center" indent="1"/>
    </xf>
    <xf numFmtId="3" fontId="0" fillId="0" borderId="2" xfId="0" applyNumberFormat="1" applyBorder="1" applyAlignment="1">
      <alignment vertical="center"/>
    </xf>
    <xf numFmtId="0" fontId="0" fillId="0" borderId="1" xfId="0" applyBorder="1" applyAlignment="1">
      <alignment horizontal="right" vertical="center"/>
    </xf>
    <xf numFmtId="165" fontId="0" fillId="0" borderId="1" xfId="0" applyNumberFormat="1" applyBorder="1" applyAlignment="1">
      <alignment vertical="center"/>
    </xf>
    <xf numFmtId="166" fontId="0" fillId="0" borderId="0" xfId="1" applyNumberFormat="1" applyFont="1" applyAlignment="1">
      <alignment vertical="center"/>
    </xf>
    <xf numFmtId="0" fontId="3" fillId="0" borderId="1" xfId="0" applyFont="1" applyBorder="1" applyAlignment="1">
      <alignment horizontal="center" vertical="center"/>
    </xf>
  </cellXfs>
  <cellStyles count="101">
    <cellStyle name="bold11" xfId="7"/>
    <cellStyle name="bold11 2" xfId="8"/>
    <cellStyle name="Bold12" xfId="9"/>
    <cellStyle name="Bold14" xfId="10"/>
    <cellStyle name="bolditalic11" xfId="11"/>
    <cellStyle name="bolditalic12" xfId="12"/>
    <cellStyle name="drukbold" xfId="13"/>
    <cellStyle name="Dziesiętny 2" xfId="6"/>
    <cellStyle name="Dziesiętny 2 2" xfId="14"/>
    <cellStyle name="Dziesiętny 3" xfId="15"/>
    <cellStyle name="Dziesiętny 3 2" xfId="16"/>
    <cellStyle name="Dziesiętny 3 2 2" xfId="17"/>
    <cellStyle name="Dziesiętny 3 2 3" xfId="18"/>
    <cellStyle name="Dziesiętny 4" xfId="19"/>
    <cellStyle name="Header1" xfId="20"/>
    <cellStyle name="Header2" xfId="21"/>
    <cellStyle name="Heading" xfId="22"/>
    <cellStyle name="kursywa" xfId="23"/>
    <cellStyle name="kursywakol" xfId="24"/>
    <cellStyle name="kwoota10szary" xfId="25"/>
    <cellStyle name="kwota" xfId="26"/>
    <cellStyle name="kwota 2" xfId="27"/>
    <cellStyle name="kwota1" xfId="28"/>
    <cellStyle name="kwotabiała" xfId="29"/>
    <cellStyle name="kwotabold" xfId="30"/>
    <cellStyle name="kwotabold 2" xfId="31"/>
    <cellStyle name="kwotabold_szary" xfId="32"/>
    <cellStyle name="kwotabold1" xfId="33"/>
    <cellStyle name="kwotabold1pochylenie" xfId="34"/>
    <cellStyle name="kwotaboldziel" xfId="35"/>
    <cellStyle name="kwotaboldziel 2" xfId="36"/>
    <cellStyle name="kwotawynik" xfId="37"/>
    <cellStyle name="kwotawynik1" xfId="38"/>
    <cellStyle name="nag10" xfId="39"/>
    <cellStyle name="nag10 2" xfId="40"/>
    <cellStyle name="Normal_DialogInsert (2)" xfId="41"/>
    <cellStyle name="Normalny" xfId="0" builtinId="0"/>
    <cellStyle name="Normalny 10" xfId="42"/>
    <cellStyle name="Normalny 11" xfId="43"/>
    <cellStyle name="Normalny 12" xfId="44"/>
    <cellStyle name="Normalny 12 2" xfId="45"/>
    <cellStyle name="Normalny 12 3" xfId="46"/>
    <cellStyle name="Normalny 12 3 2" xfId="47"/>
    <cellStyle name="Normalny 13" xfId="48"/>
    <cellStyle name="Normalny 13 2" xfId="49"/>
    <cellStyle name="Normalny 13 2 2" xfId="50"/>
    <cellStyle name="Normalny 13 2 3" xfId="2"/>
    <cellStyle name="Normalny 13 3" xfId="51"/>
    <cellStyle name="Normalny 14" xfId="52"/>
    <cellStyle name="Normalny 14 2" xfId="53"/>
    <cellStyle name="Normalny 15" xfId="54"/>
    <cellStyle name="Normalny 2" xfId="4"/>
    <cellStyle name="Normalny 2 2" xfId="55"/>
    <cellStyle name="Normalny 2 3" xfId="56"/>
    <cellStyle name="Normalny 3" xfId="57"/>
    <cellStyle name="Normalny 4" xfId="58"/>
    <cellStyle name="Normalny 5" xfId="59"/>
    <cellStyle name="Normalny 6" xfId="60"/>
    <cellStyle name="Normalny 7" xfId="61"/>
    <cellStyle name="Normalny 8" xfId="62"/>
    <cellStyle name="Normalny 9" xfId="63"/>
    <cellStyle name="Normalnybold" xfId="64"/>
    <cellStyle name="Normalnyśrodek" xfId="65"/>
    <cellStyle name="Normalnyśrodek 2" xfId="66"/>
    <cellStyle name="nota" xfId="67"/>
    <cellStyle name="Percent (0)" xfId="68"/>
    <cellStyle name="POPRAW" xfId="69"/>
    <cellStyle name="POPRAW1" xfId="70"/>
    <cellStyle name="pozycja" xfId="71"/>
    <cellStyle name="pozycja 2" xfId="72"/>
    <cellStyle name="pozycjabold" xfId="73"/>
    <cellStyle name="procent" xfId="74"/>
    <cellStyle name="procent0,1" xfId="75"/>
    <cellStyle name="procentbold" xfId="76"/>
    <cellStyle name="procentbold0,1" xfId="77"/>
    <cellStyle name="procentboldpochylenie" xfId="78"/>
    <cellStyle name="procentboldszary" xfId="79"/>
    <cellStyle name="procentboldszary0,1" xfId="80"/>
    <cellStyle name="Procentowy" xfId="1" builtinId="5"/>
    <cellStyle name="Procentowy 2" xfId="81"/>
    <cellStyle name="Procentowy 2 2" xfId="3"/>
    <cellStyle name="RAP" xfId="82"/>
    <cellStyle name="razem" xfId="83"/>
    <cellStyle name="razembold" xfId="84"/>
    <cellStyle name="razembold 2" xfId="85"/>
    <cellStyle name="razemszary" xfId="86"/>
    <cellStyle name="środek" xfId="87"/>
    <cellStyle name="Tickmark" xfId="88"/>
    <cellStyle name="Uwaga 2" xfId="89"/>
    <cellStyle name="Währung [0]_laroux" xfId="90"/>
    <cellStyle name="Währung_laroux" xfId="91"/>
    <cellStyle name="Walutowy 2" xfId="92"/>
    <cellStyle name="wsk_płynności" xfId="93"/>
    <cellStyle name="Wyszczegolnbold" xfId="5"/>
    <cellStyle name="Wyszczegolnbold 2" xfId="94"/>
    <cellStyle name="Wyszczegolnboldpochylenie" xfId="95"/>
    <cellStyle name="Wyszczegolnienie" xfId="96"/>
    <cellStyle name="Wyszczegolnienie 2" xfId="97"/>
    <cellStyle name="Wyszczegolnienie_wciecie" xfId="98"/>
    <cellStyle name="Wyszczegolnienie11" xfId="99"/>
    <cellStyle name="x" xfId="100"/>
  </cellStyles>
  <dxfs count="0"/>
  <tableStyles count="0" defaultTableStyle="TableStyleMedium9" defaultPivotStyle="PivotStyleLight16"/>
  <colors>
    <mruColors>
      <color rgb="FFF5EEAD"/>
      <color rgb="FFB5984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39481395080766"/>
          <c:y val="0.16708333333333336"/>
          <c:w val="0.8029449627143892"/>
          <c:h val="0.614984324876057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wskaźniki!$A$6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wskaźniki!$B$5:$L$5</c:f>
              <c:strCach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2019 6)</c:v>
                </c:pt>
                <c:pt idx="8">
                  <c:v>2020 6)</c:v>
                </c:pt>
                <c:pt idx="9">
                  <c:v>2021 6)</c:v>
                </c:pt>
                <c:pt idx="10">
                  <c:v>2022 6)</c:v>
                </c:pt>
              </c:strCache>
            </c:strRef>
          </c:cat>
          <c:val>
            <c:numRef>
              <c:f>wskaźniki!$B$6:$L$6</c:f>
              <c:numCache>
                <c:formatCode>General</c:formatCode>
                <c:ptCount val="11"/>
              </c:numCache>
            </c:numRef>
          </c:val>
          <c:extLst xmlns:c16r2="http://schemas.microsoft.com/office/drawing/2015/06/chart" xmlns:c15="http://schemas.microsoft.com/office/drawing/2012/chart">
            <c:ext xmlns:c16="http://schemas.microsoft.com/office/drawing/2014/chart" uri="{C3380CC4-5D6E-409C-BE32-E72D297353CC}">
              <c16:uniqueId val="{00000002-AA25-48F2-A02E-F812703826A0}"/>
            </c:ext>
          </c:extLst>
        </c:ser>
        <c:ser>
          <c:idx val="1"/>
          <c:order val="1"/>
          <c:tx>
            <c:strRef>
              <c:f>wskaźniki!$A$7</c:f>
              <c:strCache>
                <c:ptCount val="1"/>
                <c:pt idx="0">
                  <c:v>Przychody ze sprzedaży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wskaźniki!$B$5:$L$5</c:f>
              <c:strCach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2019 6)</c:v>
                </c:pt>
                <c:pt idx="8">
                  <c:v>2020 6)</c:v>
                </c:pt>
                <c:pt idx="9">
                  <c:v>2021 6)</c:v>
                </c:pt>
                <c:pt idx="10">
                  <c:v>2022 6)</c:v>
                </c:pt>
              </c:strCache>
            </c:strRef>
          </c:cat>
          <c:val>
            <c:numRef>
              <c:f>wskaźniki!$B$7:$L$7</c:f>
              <c:numCache>
                <c:formatCode>#\ ##0;\ \(#\ ##0\)</c:formatCode>
                <c:ptCount val="11"/>
                <c:pt idx="0">
                  <c:v>74722</c:v>
                </c:pt>
                <c:pt idx="1">
                  <c:v>87044</c:v>
                </c:pt>
                <c:pt idx="2">
                  <c:v>130515</c:v>
                </c:pt>
                <c:pt idx="3">
                  <c:v>151646</c:v>
                </c:pt>
                <c:pt idx="4">
                  <c:v>170280</c:v>
                </c:pt>
                <c:pt idx="5">
                  <c:v>215005</c:v>
                </c:pt>
                <c:pt idx="6">
                  <c:v>245087</c:v>
                </c:pt>
                <c:pt idx="7">
                  <c:v>284536</c:v>
                </c:pt>
                <c:pt idx="8">
                  <c:v>211040</c:v>
                </c:pt>
                <c:pt idx="9">
                  <c:v>277741</c:v>
                </c:pt>
                <c:pt idx="10">
                  <c:v>405919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A25-48F2-A02E-F812703826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7"/>
        <c:overlap val="45"/>
        <c:axId val="-1197599664"/>
        <c:axId val="-1197594768"/>
        <c:extLst xmlns:c16r2="http://schemas.microsoft.com/office/drawing/2015/06/chart"/>
      </c:barChart>
      <c:lineChart>
        <c:grouping val="standard"/>
        <c:varyColors val="0"/>
        <c:ser>
          <c:idx val="2"/>
          <c:order val="2"/>
          <c:tx>
            <c:strRef>
              <c:f>wskaźniki!$A$11</c:f>
              <c:strCache>
                <c:ptCount val="1"/>
                <c:pt idx="0">
                  <c:v>Zysk (strata) netto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</c:spPr>
          <c:marker>
            <c:symbol val="none"/>
          </c:marker>
          <c:cat>
            <c:strRef>
              <c:f>wskaźniki!$B$5:$L$5</c:f>
              <c:strCach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2019 6)</c:v>
                </c:pt>
                <c:pt idx="8">
                  <c:v>2020 6)</c:v>
                </c:pt>
                <c:pt idx="9">
                  <c:v>2021 6)</c:v>
                </c:pt>
                <c:pt idx="10">
                  <c:v>2022 6)</c:v>
                </c:pt>
              </c:strCache>
            </c:strRef>
          </c:cat>
          <c:val>
            <c:numRef>
              <c:f>wskaźniki!$B$11:$L$11</c:f>
              <c:numCache>
                <c:formatCode>#\ ##0;\ \(#\ ##0\)</c:formatCode>
                <c:ptCount val="11"/>
                <c:pt idx="0">
                  <c:v>-15555</c:v>
                </c:pt>
                <c:pt idx="1">
                  <c:v>14431</c:v>
                </c:pt>
                <c:pt idx="2">
                  <c:v>27666</c:v>
                </c:pt>
                <c:pt idx="3">
                  <c:v>27111</c:v>
                </c:pt>
                <c:pt idx="4">
                  <c:v>20341</c:v>
                </c:pt>
                <c:pt idx="5">
                  <c:v>21868</c:v>
                </c:pt>
                <c:pt idx="6">
                  <c:v>31002.999999999993</c:v>
                </c:pt>
                <c:pt idx="7">
                  <c:v>32033</c:v>
                </c:pt>
                <c:pt idx="8">
                  <c:v>13268</c:v>
                </c:pt>
                <c:pt idx="9">
                  <c:v>42238</c:v>
                </c:pt>
                <c:pt idx="10">
                  <c:v>62887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A25-48F2-A02E-F812703826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97580624"/>
        <c:axId val="-1197582256"/>
      </c:lineChart>
      <c:catAx>
        <c:axId val="-1197599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-1197594768"/>
        <c:crosses val="autoZero"/>
        <c:auto val="1"/>
        <c:lblAlgn val="ctr"/>
        <c:lblOffset val="100"/>
        <c:noMultiLvlLbl val="0"/>
      </c:catAx>
      <c:valAx>
        <c:axId val="-1197594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-1197599664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1.842717678078995E-2"/>
                <c:y val="0.25925925925925924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en-US"/>
                    <a:t>Przychody w mln. zł.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</c:dispUnitsLbl>
        </c:dispUnits>
      </c:valAx>
      <c:valAx>
        <c:axId val="-1197582256"/>
        <c:scaling>
          <c:orientation val="minMax"/>
        </c:scaling>
        <c:delete val="0"/>
        <c:axPos val="r"/>
        <c:numFmt formatCode="#,##0_ ;[Red]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-1197580624"/>
        <c:crosses val="max"/>
        <c:crossBetween val="between"/>
      </c:valAx>
      <c:catAx>
        <c:axId val="-1197580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-11975822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>
          <a:glow rad="139700">
            <a:schemeClr val="accent1">
              <a:satMod val="175000"/>
              <a:alpha val="40000"/>
            </a:schemeClr>
          </a:glow>
        </a:effectLst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39481395080766"/>
          <c:y val="0.16708333333333336"/>
          <c:w val="0.8029449627143892"/>
          <c:h val="0.614984324876057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wskaźniki!$A$6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wskaźniki!$B$5:$L$5</c:f>
              <c:strCach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2019 6)</c:v>
                </c:pt>
                <c:pt idx="8">
                  <c:v>2020 6)</c:v>
                </c:pt>
                <c:pt idx="9">
                  <c:v>2021 6)</c:v>
                </c:pt>
                <c:pt idx="10">
                  <c:v>2022 6)</c:v>
                </c:pt>
              </c:strCache>
            </c:strRef>
          </c:cat>
          <c:val>
            <c:numRef>
              <c:f>wskaźniki!$B$6:$L$6</c:f>
              <c:numCache>
                <c:formatCode>General</c:formatCode>
                <c:ptCount val="11"/>
              </c:numCache>
            </c:numRef>
          </c:val>
          <c:extLst xmlns:c16r2="http://schemas.microsoft.com/office/drawing/2015/06/chart" xmlns:c15="http://schemas.microsoft.com/office/drawing/2012/chart">
            <c:ext xmlns:c16="http://schemas.microsoft.com/office/drawing/2014/chart" uri="{C3380CC4-5D6E-409C-BE32-E72D297353CC}">
              <c16:uniqueId val="{00000002-9564-40EC-A380-2E1050819098}"/>
            </c:ext>
          </c:extLst>
        </c:ser>
        <c:ser>
          <c:idx val="1"/>
          <c:order val="1"/>
          <c:tx>
            <c:strRef>
              <c:f>wskaźniki!$A$7</c:f>
              <c:strCache>
                <c:ptCount val="1"/>
                <c:pt idx="0">
                  <c:v>Przychody ze sprzedaży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wskaźniki!$B$5:$L$5</c:f>
              <c:strCach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2019 6)</c:v>
                </c:pt>
                <c:pt idx="8">
                  <c:v>2020 6)</c:v>
                </c:pt>
                <c:pt idx="9">
                  <c:v>2021 6)</c:v>
                </c:pt>
                <c:pt idx="10">
                  <c:v>2022 6)</c:v>
                </c:pt>
              </c:strCache>
            </c:strRef>
          </c:cat>
          <c:val>
            <c:numRef>
              <c:f>wskaźniki!$B$7:$L$7</c:f>
              <c:numCache>
                <c:formatCode>#\ ##0;\ \(#\ ##0\)</c:formatCode>
                <c:ptCount val="11"/>
                <c:pt idx="0">
                  <c:v>74722</c:v>
                </c:pt>
                <c:pt idx="1">
                  <c:v>87044</c:v>
                </c:pt>
                <c:pt idx="2">
                  <c:v>130515</c:v>
                </c:pt>
                <c:pt idx="3">
                  <c:v>151646</c:v>
                </c:pt>
                <c:pt idx="4">
                  <c:v>170280</c:v>
                </c:pt>
                <c:pt idx="5">
                  <c:v>215005</c:v>
                </c:pt>
                <c:pt idx="6">
                  <c:v>245087</c:v>
                </c:pt>
                <c:pt idx="7">
                  <c:v>284536</c:v>
                </c:pt>
                <c:pt idx="8">
                  <c:v>211040</c:v>
                </c:pt>
                <c:pt idx="9">
                  <c:v>277741</c:v>
                </c:pt>
                <c:pt idx="10">
                  <c:v>405919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564-40EC-A380-2E10508190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7"/>
        <c:overlap val="45"/>
        <c:axId val="-1197602384"/>
        <c:axId val="-1197600208"/>
        <c:extLst xmlns:c16r2="http://schemas.microsoft.com/office/drawing/2015/06/chart"/>
      </c:barChart>
      <c:lineChart>
        <c:grouping val="standard"/>
        <c:varyColors val="0"/>
        <c:ser>
          <c:idx val="2"/>
          <c:order val="2"/>
          <c:tx>
            <c:strRef>
              <c:f>wskaźniki!$A$11</c:f>
              <c:strCache>
                <c:ptCount val="1"/>
                <c:pt idx="0">
                  <c:v>Zysk (strata) netto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</c:spPr>
          <c:marker>
            <c:symbol val="none"/>
          </c:marker>
          <c:cat>
            <c:strRef>
              <c:f>wskaźniki!$B$5:$L$5</c:f>
              <c:strCach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2019 6)</c:v>
                </c:pt>
                <c:pt idx="8">
                  <c:v>2020 6)</c:v>
                </c:pt>
                <c:pt idx="9">
                  <c:v>2021 6)</c:v>
                </c:pt>
                <c:pt idx="10">
                  <c:v>2022 6)</c:v>
                </c:pt>
              </c:strCache>
            </c:strRef>
          </c:cat>
          <c:val>
            <c:numRef>
              <c:f>wskaźniki!$B$11:$L$11</c:f>
              <c:numCache>
                <c:formatCode>#\ ##0;\ \(#\ ##0\)</c:formatCode>
                <c:ptCount val="11"/>
                <c:pt idx="0">
                  <c:v>-15555</c:v>
                </c:pt>
                <c:pt idx="1">
                  <c:v>14431</c:v>
                </c:pt>
                <c:pt idx="2">
                  <c:v>27666</c:v>
                </c:pt>
                <c:pt idx="3">
                  <c:v>27111</c:v>
                </c:pt>
                <c:pt idx="4">
                  <c:v>20341</c:v>
                </c:pt>
                <c:pt idx="5">
                  <c:v>21868</c:v>
                </c:pt>
                <c:pt idx="6">
                  <c:v>31002.999999999993</c:v>
                </c:pt>
                <c:pt idx="7">
                  <c:v>32033</c:v>
                </c:pt>
                <c:pt idx="8">
                  <c:v>13268</c:v>
                </c:pt>
                <c:pt idx="9">
                  <c:v>42238</c:v>
                </c:pt>
                <c:pt idx="10">
                  <c:v>62887</c:v>
                </c:pt>
              </c:numCache>
            </c:numRef>
          </c:val>
          <c:smooth val="0"/>
          <c:extLst xmlns:c16r2="http://schemas.microsoft.com/office/drawing/2015/06/chart" xmlns:c15="http://schemas.microsoft.com/office/drawing/2012/chart">
            <c:ext xmlns:c16="http://schemas.microsoft.com/office/drawing/2014/chart" uri="{C3380CC4-5D6E-409C-BE32-E72D297353CC}">
              <c16:uniqueId val="{00000003-9564-40EC-A380-2E10508190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97602384"/>
        <c:axId val="-1197600208"/>
        <c:extLst xmlns:c16r2="http://schemas.microsoft.com/office/drawing/2015/06/chart"/>
      </c:lineChart>
      <c:lineChart>
        <c:grouping val="standard"/>
        <c:varyColors val="0"/>
        <c:ser>
          <c:idx val="3"/>
          <c:order val="3"/>
          <c:tx>
            <c:strRef>
              <c:f>wskaźniki!$A$26</c:f>
              <c:strCache>
                <c:ptCount val="1"/>
                <c:pt idx="0">
                  <c:v>Zapasy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wskaźniki!$B$5:$L$5</c:f>
              <c:strCach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2019 6)</c:v>
                </c:pt>
                <c:pt idx="8">
                  <c:v>2020 6)</c:v>
                </c:pt>
                <c:pt idx="9">
                  <c:v>2021 6)</c:v>
                </c:pt>
                <c:pt idx="10">
                  <c:v>2022 6)</c:v>
                </c:pt>
              </c:strCache>
            </c:strRef>
          </c:cat>
          <c:val>
            <c:numRef>
              <c:f>wskaźniki!$B$26:$L$26</c:f>
              <c:numCache>
                <c:formatCode>#,##0</c:formatCode>
                <c:ptCount val="11"/>
                <c:pt idx="0">
                  <c:v>13485</c:v>
                </c:pt>
                <c:pt idx="1">
                  <c:v>21491</c:v>
                </c:pt>
                <c:pt idx="2">
                  <c:v>33944</c:v>
                </c:pt>
                <c:pt idx="3">
                  <c:v>37831</c:v>
                </c:pt>
                <c:pt idx="4">
                  <c:v>45265</c:v>
                </c:pt>
                <c:pt idx="5">
                  <c:v>53833</c:v>
                </c:pt>
                <c:pt idx="6">
                  <c:v>71059</c:v>
                </c:pt>
                <c:pt idx="7">
                  <c:v>67113</c:v>
                </c:pt>
                <c:pt idx="8">
                  <c:v>81457</c:v>
                </c:pt>
                <c:pt idx="9" formatCode="#\ ##0;\ \(#\ ##0\)">
                  <c:v>103008</c:v>
                </c:pt>
                <c:pt idx="10" formatCode="#\ ##0;\ \(#\ ##0\)">
                  <c:v>130400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564-40EC-A380-2E10508190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97605648"/>
        <c:axId val="-1197580080"/>
      </c:lineChart>
      <c:catAx>
        <c:axId val="-1197602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-1197600208"/>
        <c:crosses val="autoZero"/>
        <c:auto val="1"/>
        <c:lblAlgn val="ctr"/>
        <c:lblOffset val="100"/>
        <c:noMultiLvlLbl val="0"/>
      </c:catAx>
      <c:valAx>
        <c:axId val="-1197600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-1197602384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1.842717678078995E-2"/>
                <c:y val="0.25925925925925924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en-US"/>
                    <a:t>Przychody w mln. zł.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</c:dispUnitsLbl>
        </c:dispUnits>
      </c:valAx>
      <c:valAx>
        <c:axId val="-1197580080"/>
        <c:scaling>
          <c:orientation val="minMax"/>
        </c:scaling>
        <c:delete val="0"/>
        <c:axPos val="r"/>
        <c:numFmt formatCode="#,##0_ ;[Red]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-1197605648"/>
        <c:crosses val="max"/>
        <c:crossBetween val="between"/>
      </c:valAx>
      <c:catAx>
        <c:axId val="-119760564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-119758008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>
          <a:glow rad="139700">
            <a:schemeClr val="accent1">
              <a:satMod val="175000"/>
              <a:alpha val="40000"/>
            </a:schemeClr>
          </a:glow>
        </a:effectLst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1149791</xdr:colOff>
      <xdr:row>0</xdr:row>
      <xdr:rowOff>706243</xdr:rowOff>
    </xdr:to>
    <xdr:pic>
      <xdr:nvPicPr>
        <xdr:cNvPr id="2" name="Obraz 1" descr="LOGO_WITTCHEN_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149791" cy="706243"/>
        </a:xfrm>
        <a:prstGeom prst="rect">
          <a:avLst/>
        </a:prstGeom>
      </xdr:spPr>
    </xdr:pic>
    <xdr:clientData/>
  </xdr:twoCellAnchor>
  <xdr:twoCellAnchor>
    <xdr:from>
      <xdr:col>12</xdr:col>
      <xdr:colOff>314613</xdr:colOff>
      <xdr:row>5</xdr:row>
      <xdr:rowOff>172605</xdr:rowOff>
    </xdr:from>
    <xdr:to>
      <xdr:col>21</xdr:col>
      <xdr:colOff>334817</xdr:colOff>
      <xdr:row>18</xdr:row>
      <xdr:rowOff>162214</xdr:rowOff>
    </xdr:to>
    <xdr:graphicFrame macro="">
      <xdr:nvGraphicFramePr>
        <xdr:cNvPr id="4" name="Wykres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392546</xdr:colOff>
      <xdr:row>20</xdr:row>
      <xdr:rowOff>34636</xdr:rowOff>
    </xdr:from>
    <xdr:to>
      <xdr:col>21</xdr:col>
      <xdr:colOff>412750</xdr:colOff>
      <xdr:row>33</xdr:row>
      <xdr:rowOff>128154</xdr:rowOff>
    </xdr:to>
    <xdr:graphicFrame macro="">
      <xdr:nvGraphicFramePr>
        <xdr:cNvPr id="5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prawozdania%202016/YE%202016/2016_12%20GK%20Wittchen%20Sprawozdanie%20skonsolidowane%20(2017-03-29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nika.brzozowska/Desktop/Kopia%20WITT_Sprawozdanie_finansowe_2013%20wersja%208%20z%20notami-1_05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nika.brzozowska/AppData/Roaming/Microsoft/Excel/Kopia%20WITT_Sprawozdanie_finansowe_2013%20wersja%208%20z%20notami-1_0508_L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ybrane dane"/>
      <sheetName val="Sprawozdanie z dochodów"/>
      <sheetName val="Sprawozdanie z sytuacji "/>
      <sheetName val="Kapitał"/>
      <sheetName val="CF"/>
      <sheetName val="Noty BS"/>
      <sheetName val="Noty PL"/>
      <sheetName val="Sprawozdanie Zarządu"/>
      <sheetName val="WSKAŹNIKI"/>
      <sheetName val="NOT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 firmie"/>
      <sheetName val="Instrukcja"/>
      <sheetName val="Parametry"/>
      <sheetName val="Bilans_AKTYWA"/>
      <sheetName val="Bilans_PASYWA"/>
      <sheetName val="Rachunek_ZiS_porównawczy"/>
      <sheetName val="Rachunek_ZiS_kalkulacyjny"/>
      <sheetName val="Rachunek_przepływów_pieniężnych"/>
      <sheetName val="Objaśnienie_do_przepływów"/>
      <sheetName val="Zestawienie_zmian_w_kapitale"/>
      <sheetName val="WNiP"/>
      <sheetName val="WNiP_UM"/>
      <sheetName val="ŚR_TRW"/>
      <sheetName val="ŚR_TRW_UM"/>
      <sheetName val="ŚR_TRW_w bud"/>
      <sheetName val="Zaliczki_na_ŚR_TRW_w_bud"/>
      <sheetName val="Grunty"/>
      <sheetName val="Struktura_ŚR_TRW"/>
      <sheetName val="Zob_wobec_budżetu"/>
      <sheetName val="Inwest_długot"/>
      <sheetName val="Aktywa_długot_J_Pow"/>
      <sheetName val="Aktywa_długot_J_Poz"/>
      <sheetName val="Zapasy"/>
      <sheetName val="Należności"/>
      <sheetName val="Odpisy_aktual_nalez_j_pow"/>
      <sheetName val="Odpisy_aktual_nalez_j_poz"/>
      <sheetName val="Inwest_krótk"/>
      <sheetName val="Kapitaly"/>
      <sheetName val="Struktura_własności"/>
      <sheetName val="Podział_wyniku"/>
      <sheetName val="Zobow_długot"/>
      <sheetName val="Rezerwy"/>
      <sheetName val="Zobow_krótk"/>
      <sheetName val="RMC_Długot"/>
      <sheetName val="RMC_Krótk"/>
      <sheetName val="Bierne_RMK"/>
      <sheetName val="RMP"/>
      <sheetName val="Usługi_długot"/>
      <sheetName val="Zobow_majątkowe"/>
      <sheetName val="Rozrachunki_warunkowe"/>
      <sheetName val="Przychody"/>
      <sheetName val="Koszty_rodzajowe"/>
      <sheetName val="Koszty_ukł_funkcj"/>
      <sheetName val="Poz_przych_oper"/>
      <sheetName val="Poz_koszty_oper"/>
      <sheetName val="Przych_fin"/>
      <sheetName val="Koszty_fin"/>
      <sheetName val="Inf_o_dział_zaniechanej"/>
      <sheetName val="Koszt_wytw_ŚR_TRW_w_bud"/>
      <sheetName val="Nakłady_na_N_A_T"/>
      <sheetName val="Zyski_straty_nadzw"/>
      <sheetName val="CIT (2)"/>
      <sheetName val="CIT"/>
      <sheetName val="PIT"/>
      <sheetName val="Pod_odroczony"/>
      <sheetName val="Trasnakcje_nierynkowe"/>
      <sheetName val="Zatrudnienie"/>
      <sheetName val="Pożyczki_org_zarząd"/>
      <sheetName val="Wynagrodzenie_org_zarząd"/>
      <sheetName val="Wynagrodzenie_audytora"/>
      <sheetName val="Transakcje_z_jed_pow"/>
      <sheetName val="Jednostki_pow"/>
      <sheetName val="Info_opisowe"/>
      <sheetName val="Wydruk_sprawozdania"/>
      <sheetName val="Wydruk_noty"/>
      <sheetName val="Wydruk_objas_przepl"/>
      <sheetName val="Wydruk_info_opisowe"/>
      <sheetName val="Ostatnia_str"/>
    </sheetNames>
    <sheetDataSet>
      <sheetData sheetId="0"/>
      <sheetData sheetId="1"/>
      <sheetData sheetId="2">
        <row r="7">
          <cell r="G7" t="str">
            <v>1.01-31.12.2013</v>
          </cell>
        </row>
      </sheetData>
      <sheetData sheetId="3"/>
      <sheetData sheetId="4"/>
      <sheetData sheetId="5"/>
      <sheetData sheetId="6"/>
      <sheetData sheetId="7"/>
      <sheetData sheetId="8"/>
      <sheetData sheetId="9">
        <row r="21">
          <cell r="S21">
            <v>28929428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13">
          <cell r="N13">
            <v>4925052.92</v>
          </cell>
        </row>
      </sheetData>
      <sheetData sheetId="31">
        <row r="23">
          <cell r="N23">
            <v>13633971.43</v>
          </cell>
        </row>
      </sheetData>
      <sheetData sheetId="32">
        <row r="13">
          <cell r="P13">
            <v>833212.96</v>
          </cell>
        </row>
      </sheetData>
      <sheetData sheetId="33"/>
      <sheetData sheetId="34"/>
      <sheetData sheetId="35"/>
      <sheetData sheetId="36">
        <row r="12">
          <cell r="AC12">
            <v>7620738.9100000001</v>
          </cell>
        </row>
      </sheetData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 firmie"/>
      <sheetName val="Instrukcja"/>
      <sheetName val="Parametry"/>
      <sheetName val="Bilans_AKTYWA"/>
      <sheetName val="Bilans_PASYWA"/>
      <sheetName val="Rachunek_ZiS_porównawczy"/>
      <sheetName val="Rachunek_ZiS_kalkulacyjny"/>
      <sheetName val="Rachunek_przepływów_pieniężnych"/>
      <sheetName val="Objaśnienie_do_przepływów"/>
      <sheetName val="Zestawienie_zmian_w_kapitale"/>
      <sheetName val="WNiP"/>
      <sheetName val="WNiP_UM"/>
      <sheetName val="ŚR_TRW"/>
      <sheetName val="ŚR_TRW_UM"/>
      <sheetName val="ŚR_TRW_w bud"/>
      <sheetName val="Zaliczki_na_ŚR_TRW_w_bud"/>
      <sheetName val="Grunty"/>
      <sheetName val="Struktura_ŚR_TRW"/>
      <sheetName val="Zob_wobec_budżetu"/>
      <sheetName val="Inwest_długot"/>
      <sheetName val="Aktywa_długot_J_Pow"/>
      <sheetName val="Aktywa_długot_J_Poz"/>
      <sheetName val="Zapasy"/>
      <sheetName val="Należności"/>
      <sheetName val="Odpisy_aktual_nalez_j_pow"/>
      <sheetName val="Odpisy_aktual_nalez_j_poz"/>
      <sheetName val="Inwest_krótk"/>
      <sheetName val="Kapitaly"/>
      <sheetName val="Struktura_własności"/>
      <sheetName val="Podział_wyniku"/>
      <sheetName val="Zobow_długot"/>
      <sheetName val="Rezerwy"/>
      <sheetName val="Zobow_krótk"/>
      <sheetName val="RMC_Długot"/>
      <sheetName val="RMC_Krótk"/>
      <sheetName val="Bierne_RMK"/>
      <sheetName val="RMP"/>
      <sheetName val="Usługi_długot"/>
      <sheetName val="Zobow_majątkowe"/>
      <sheetName val="Rozrachunki_warunkowe"/>
      <sheetName val="Przychody"/>
      <sheetName val="Koszty_rodzajowe"/>
      <sheetName val="Koszty_ukł_funkcj"/>
      <sheetName val="Poz_przych_oper"/>
      <sheetName val="Poz_koszty_oper"/>
      <sheetName val="Przych_fin"/>
      <sheetName val="Koszty_fin"/>
      <sheetName val="Inf_o_dział_zaniechanej"/>
      <sheetName val="Koszt_wytw_ŚR_TRW_w_bud"/>
      <sheetName val="Nakłady_na_N_A_T"/>
      <sheetName val="Zyski_straty_nadzw"/>
      <sheetName val="CIT (2)"/>
      <sheetName val="CIT"/>
      <sheetName val="PIT"/>
      <sheetName val="Pod_odroczony"/>
      <sheetName val="Trasnakcje_nierynkowe"/>
      <sheetName val="Zatrudnienie"/>
      <sheetName val="Pożyczki_org_zarząd"/>
      <sheetName val="Wynagrodzenie_org_zarząd"/>
      <sheetName val="Wynagrodzenie_audytora"/>
      <sheetName val="Transakcje_z_jed_pow"/>
      <sheetName val="Jednostki_pow"/>
      <sheetName val="Info_opisowe"/>
      <sheetName val="Wydruk_sprawozdania"/>
      <sheetName val="Wydruk_noty"/>
      <sheetName val="Wydruk_objas_przepl"/>
      <sheetName val="Wydruk_info_opisowe"/>
      <sheetName val="Ostatnia_str"/>
    </sheetNames>
    <sheetDataSet>
      <sheetData sheetId="0"/>
      <sheetData sheetId="1"/>
      <sheetData sheetId="2">
        <row r="3">
          <cell r="G3" t="str">
            <v>Stan na dzień 31.12.2013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>
        <row r="28">
          <cell r="I28">
            <v>0</v>
          </cell>
        </row>
      </sheetData>
      <sheetData sheetId="11">
        <row r="23">
          <cell r="L23">
            <v>0</v>
          </cell>
        </row>
      </sheetData>
      <sheetData sheetId="12"/>
      <sheetData sheetId="13">
        <row r="33">
          <cell r="N33">
            <v>8182877.7400000002</v>
          </cell>
        </row>
      </sheetData>
      <sheetData sheetId="14">
        <row r="20">
          <cell r="AM20">
            <v>1972108.8800000004</v>
          </cell>
        </row>
      </sheetData>
      <sheetData sheetId="15">
        <row r="12">
          <cell r="Z12">
            <v>0</v>
          </cell>
        </row>
      </sheetData>
      <sheetData sheetId="16"/>
      <sheetData sheetId="17"/>
      <sheetData sheetId="18"/>
      <sheetData sheetId="19">
        <row r="26">
          <cell r="S26">
            <v>0</v>
          </cell>
        </row>
      </sheetData>
      <sheetData sheetId="20">
        <row r="26">
          <cell r="S26">
            <v>78758856</v>
          </cell>
        </row>
      </sheetData>
      <sheetData sheetId="21">
        <row r="25">
          <cell r="S25">
            <v>0</v>
          </cell>
        </row>
      </sheetData>
      <sheetData sheetId="22">
        <row r="12">
          <cell r="AB12">
            <v>0</v>
          </cell>
        </row>
      </sheetData>
      <sheetData sheetId="23">
        <row r="11">
          <cell r="X11">
            <v>0</v>
          </cell>
        </row>
      </sheetData>
      <sheetData sheetId="24"/>
      <sheetData sheetId="25"/>
      <sheetData sheetId="26">
        <row r="14">
          <cell r="X14">
            <v>0</v>
          </cell>
        </row>
      </sheetData>
      <sheetData sheetId="27"/>
      <sheetData sheetId="28"/>
      <sheetData sheetId="29"/>
      <sheetData sheetId="30"/>
      <sheetData sheetId="31"/>
      <sheetData sheetId="32"/>
      <sheetData sheetId="33">
        <row r="9">
          <cell r="AH9">
            <v>964221.41999999993</v>
          </cell>
        </row>
      </sheetData>
      <sheetData sheetId="34">
        <row r="23">
          <cell r="AH23">
            <v>391055.22333333327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tabSelected="1" zoomScale="110" zoomScaleNormal="110" workbookViewId="0">
      <selection activeCell="D1" sqref="D1"/>
    </sheetView>
  </sheetViews>
  <sheetFormatPr defaultColWidth="9" defaultRowHeight="13.8"/>
  <cols>
    <col min="1" max="1" width="37.59765625" style="1" customWidth="1"/>
    <col min="2" max="5" width="10.59765625" style="1" customWidth="1"/>
    <col min="6" max="12" width="10.19921875" style="1" customWidth="1"/>
    <col min="13" max="13" width="17.69921875" style="1" customWidth="1"/>
    <col min="14" max="16384" width="9" style="1"/>
  </cols>
  <sheetData>
    <row r="1" spans="1:13" ht="57" customHeight="1"/>
    <row r="2" spans="1:13" ht="16.5" customHeight="1">
      <c r="A2" s="3" t="s">
        <v>1</v>
      </c>
    </row>
    <row r="3" spans="1:13" ht="16.5" customHeight="1"/>
    <row r="4" spans="1:13" ht="16.5" customHeight="1" thickBot="1"/>
    <row r="5" spans="1:13" s="3" customFormat="1" ht="24" customHeight="1" thickBot="1">
      <c r="A5" s="5" t="s">
        <v>2</v>
      </c>
      <c r="B5" s="19">
        <v>2012</v>
      </c>
      <c r="C5" s="19">
        <v>2013</v>
      </c>
      <c r="D5" s="19">
        <v>2014</v>
      </c>
      <c r="E5" s="19">
        <v>2015</v>
      </c>
      <c r="F5" s="19">
        <v>2016</v>
      </c>
      <c r="G5" s="19">
        <v>2017</v>
      </c>
      <c r="H5" s="19">
        <v>2018</v>
      </c>
      <c r="I5" s="19" t="s">
        <v>32</v>
      </c>
      <c r="J5" s="19" t="s">
        <v>34</v>
      </c>
      <c r="K5" s="19" t="s">
        <v>35</v>
      </c>
      <c r="L5" s="19" t="s">
        <v>36</v>
      </c>
    </row>
    <row r="6" spans="1:13" s="3" customFormat="1" ht="16.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3" ht="16.5" customHeight="1">
      <c r="A7" s="1" t="s">
        <v>0</v>
      </c>
      <c r="B7" s="4">
        <v>74722</v>
      </c>
      <c r="C7" s="4">
        <v>87044</v>
      </c>
      <c r="D7" s="4">
        <v>130515</v>
      </c>
      <c r="E7" s="4">
        <v>151646</v>
      </c>
      <c r="F7" s="4">
        <v>170280</v>
      </c>
      <c r="G7" s="4">
        <v>215005</v>
      </c>
      <c r="H7" s="4">
        <v>245087</v>
      </c>
      <c r="I7" s="4">
        <v>284536</v>
      </c>
      <c r="J7" s="4">
        <v>211040</v>
      </c>
      <c r="K7" s="4">
        <v>277741</v>
      </c>
      <c r="L7" s="4">
        <v>405919</v>
      </c>
    </row>
    <row r="8" spans="1:13" ht="16.5" customHeight="1">
      <c r="A8" s="1" t="s">
        <v>3</v>
      </c>
      <c r="B8" s="4">
        <v>43220</v>
      </c>
      <c r="C8" s="4">
        <v>49177</v>
      </c>
      <c r="D8" s="4">
        <v>75073</v>
      </c>
      <c r="E8" s="4">
        <v>85884</v>
      </c>
      <c r="F8" s="4">
        <v>95583</v>
      </c>
      <c r="G8" s="4">
        <v>120237</v>
      </c>
      <c r="H8" s="4">
        <v>142484</v>
      </c>
      <c r="I8" s="4">
        <v>162371</v>
      </c>
      <c r="J8" s="4">
        <v>123823</v>
      </c>
      <c r="K8" s="4">
        <v>173899</v>
      </c>
      <c r="L8" s="4">
        <v>255593</v>
      </c>
    </row>
    <row r="9" spans="1:13" ht="16.5" customHeight="1">
      <c r="A9" s="1" t="s">
        <v>4</v>
      </c>
      <c r="B9" s="4">
        <v>-13013</v>
      </c>
      <c r="C9" s="4">
        <v>7558</v>
      </c>
      <c r="D9" s="4">
        <v>28097</v>
      </c>
      <c r="E9" s="4">
        <v>30867</v>
      </c>
      <c r="F9" s="4">
        <v>25163</v>
      </c>
      <c r="G9" s="4">
        <v>34756</v>
      </c>
      <c r="H9" s="4">
        <v>38065.999999999993</v>
      </c>
      <c r="I9" s="4">
        <v>36526</v>
      </c>
      <c r="J9" s="4">
        <v>18438</v>
      </c>
      <c r="K9" s="4">
        <v>53648</v>
      </c>
      <c r="L9" s="4">
        <v>87728</v>
      </c>
    </row>
    <row r="10" spans="1:13" ht="16.5" customHeight="1">
      <c r="A10" s="1" t="s">
        <v>6</v>
      </c>
      <c r="B10" s="4">
        <v>-15131</v>
      </c>
      <c r="C10" s="4">
        <v>12581</v>
      </c>
      <c r="D10" s="4">
        <v>24726</v>
      </c>
      <c r="E10" s="4">
        <v>30204</v>
      </c>
      <c r="F10" s="4">
        <v>24922</v>
      </c>
      <c r="G10" s="4">
        <v>29666</v>
      </c>
      <c r="H10" s="4">
        <v>38229.999999999993</v>
      </c>
      <c r="I10" s="4">
        <v>36637</v>
      </c>
      <c r="J10" s="4">
        <v>16363</v>
      </c>
      <c r="K10" s="4">
        <v>52175</v>
      </c>
      <c r="L10" s="4">
        <v>78419</v>
      </c>
    </row>
    <row r="11" spans="1:13" ht="16.5" customHeight="1">
      <c r="A11" s="1" t="s">
        <v>7</v>
      </c>
      <c r="B11" s="4">
        <v>-15555</v>
      </c>
      <c r="C11" s="4">
        <v>14431</v>
      </c>
      <c r="D11" s="4">
        <v>27666</v>
      </c>
      <c r="E11" s="4">
        <v>27111</v>
      </c>
      <c r="F11" s="4">
        <v>20341</v>
      </c>
      <c r="G11" s="4">
        <v>21868</v>
      </c>
      <c r="H11" s="4">
        <v>31002.999999999993</v>
      </c>
      <c r="I11" s="4">
        <v>32033</v>
      </c>
      <c r="J11" s="4">
        <v>13268</v>
      </c>
      <c r="K11" s="4">
        <v>42238</v>
      </c>
      <c r="L11" s="4">
        <v>62887</v>
      </c>
    </row>
    <row r="12" spans="1:13" ht="16.5" customHeight="1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1:13" ht="16.5" customHeight="1">
      <c r="A13" s="8" t="s">
        <v>5</v>
      </c>
      <c r="B13" s="9">
        <v>-6781</v>
      </c>
      <c r="C13" s="9">
        <v>11938</v>
      </c>
      <c r="D13" s="9">
        <v>31964</v>
      </c>
      <c r="E13" s="9">
        <v>35136</v>
      </c>
      <c r="F13" s="9">
        <v>30104</v>
      </c>
      <c r="G13" s="9">
        <v>40193</v>
      </c>
      <c r="H13" s="9">
        <v>45514.999999999993</v>
      </c>
      <c r="I13" s="9">
        <v>62501</v>
      </c>
      <c r="J13" s="9">
        <v>44202</v>
      </c>
      <c r="K13" s="4">
        <v>78796</v>
      </c>
      <c r="L13" s="4">
        <v>113080</v>
      </c>
      <c r="M13" s="2"/>
    </row>
    <row r="14" spans="1:13" ht="16.5" customHeight="1" thickBot="1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4"/>
    </row>
    <row r="15" spans="1:13" ht="20.55" customHeight="1" thickBot="1">
      <c r="A15" s="5" t="s">
        <v>8</v>
      </c>
      <c r="B15" s="19">
        <v>2012</v>
      </c>
      <c r="C15" s="19">
        <v>2013</v>
      </c>
      <c r="D15" s="19">
        <v>2014</v>
      </c>
      <c r="E15" s="19">
        <v>2015</v>
      </c>
      <c r="F15" s="19">
        <v>2016</v>
      </c>
      <c r="G15" s="19">
        <f>G5</f>
        <v>2017</v>
      </c>
      <c r="H15" s="19">
        <f>H5</f>
        <v>2018</v>
      </c>
      <c r="I15" s="19" t="s">
        <v>32</v>
      </c>
      <c r="J15" s="19" t="s">
        <v>34</v>
      </c>
      <c r="K15" s="19" t="s">
        <v>35</v>
      </c>
      <c r="L15" s="19" t="s">
        <v>36</v>
      </c>
    </row>
    <row r="16" spans="1:13" ht="16.5" customHeight="1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 ht="16.5" customHeight="1">
      <c r="A17" s="1" t="s">
        <v>10</v>
      </c>
      <c r="B17" s="18">
        <f>B8/B7</f>
        <v>0.57841064211343385</v>
      </c>
      <c r="C17" s="18">
        <f t="shared" ref="C17:E17" si="0">C8/C7</f>
        <v>0.56496714305408757</v>
      </c>
      <c r="D17" s="18">
        <f>D8/D7</f>
        <v>0.57520591502892393</v>
      </c>
      <c r="E17" s="18">
        <f t="shared" si="0"/>
        <v>0.56634530419529694</v>
      </c>
      <c r="F17" s="18">
        <f t="shared" ref="F17:G17" si="1">F8/F7</f>
        <v>0.56132840028188868</v>
      </c>
      <c r="G17" s="18">
        <f t="shared" si="1"/>
        <v>0.55922885514290366</v>
      </c>
      <c r="H17" s="18">
        <f t="shared" ref="H17:I17" si="2">H8/H7</f>
        <v>0.58136090449513844</v>
      </c>
      <c r="I17" s="18">
        <f t="shared" si="2"/>
        <v>0.57065186830488934</v>
      </c>
      <c r="J17" s="18">
        <f t="shared" ref="J17:K17" si="3">J8/J7</f>
        <v>0.58672763457164523</v>
      </c>
      <c r="K17" s="18">
        <f>K8/K7</f>
        <v>0.62611929819508105</v>
      </c>
      <c r="L17" s="18">
        <f t="shared" ref="L17" si="4">L8/L7</f>
        <v>0.62966503169351518</v>
      </c>
    </row>
    <row r="18" spans="1:12" ht="16.5" customHeight="1">
      <c r="A18" s="1" t="s">
        <v>9</v>
      </c>
      <c r="B18" s="18">
        <f>B13/B7</f>
        <v>-9.0749712266802285E-2</v>
      </c>
      <c r="C18" s="18">
        <f t="shared" ref="C18:E18" si="5">C13/C7</f>
        <v>0.13714902807775378</v>
      </c>
      <c r="D18" s="18">
        <f t="shared" si="5"/>
        <v>0.24490671570317588</v>
      </c>
      <c r="E18" s="18">
        <f t="shared" si="5"/>
        <v>0.23169750603378922</v>
      </c>
      <c r="F18" s="18">
        <f t="shared" ref="F18:G18" si="6">F13/F7</f>
        <v>0.17679116748884191</v>
      </c>
      <c r="G18" s="18">
        <f t="shared" si="6"/>
        <v>0.18693983860840446</v>
      </c>
      <c r="H18" s="18">
        <f t="shared" ref="H18:I18" si="7">H13/H7</f>
        <v>0.18570956435877869</v>
      </c>
      <c r="I18" s="18">
        <f t="shared" si="7"/>
        <v>0.21965937526358703</v>
      </c>
      <c r="J18" s="18">
        <f t="shared" ref="J18:K18" si="8">J13/J7</f>
        <v>0.20944844579226687</v>
      </c>
      <c r="K18" s="18">
        <f t="shared" si="8"/>
        <v>0.28370316229868836</v>
      </c>
      <c r="L18" s="18">
        <f t="shared" ref="L18" si="9">L13/L7</f>
        <v>0.27857774580642936</v>
      </c>
    </row>
    <row r="19" spans="1:12" ht="16.5" customHeight="1">
      <c r="A19" s="1" t="s">
        <v>11</v>
      </c>
      <c r="B19" s="18">
        <f>B11/B7</f>
        <v>-0.20817162281523513</v>
      </c>
      <c r="C19" s="18">
        <f t="shared" ref="C19:E19" si="10">C11/C7</f>
        <v>0.16578971554616057</v>
      </c>
      <c r="D19" s="18">
        <f t="shared" si="10"/>
        <v>0.21197563498448455</v>
      </c>
      <c r="E19" s="18">
        <f t="shared" si="10"/>
        <v>0.17877820714031362</v>
      </c>
      <c r="F19" s="18">
        <f t="shared" ref="F19:G19" si="11">F11/F7</f>
        <v>0.11945618980502701</v>
      </c>
      <c r="G19" s="18">
        <f t="shared" si="11"/>
        <v>0.10170926257528895</v>
      </c>
      <c r="H19" s="18">
        <f>H11/H7</f>
        <v>0.1264979374671035</v>
      </c>
      <c r="I19" s="18">
        <f>I11/I7</f>
        <v>0.1125797790086316</v>
      </c>
      <c r="J19" s="18">
        <f>J11/J7</f>
        <v>6.2869598180439731E-2</v>
      </c>
      <c r="K19" s="18">
        <f>K11/K7</f>
        <v>0.15207693498619218</v>
      </c>
      <c r="L19" s="18">
        <f>L11/L7</f>
        <v>0.15492499735168838</v>
      </c>
    </row>
    <row r="20" spans="1:12" ht="16.5" customHeight="1" thickBot="1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9.05" customHeight="1" thickBot="1">
      <c r="A21" s="5" t="s">
        <v>15</v>
      </c>
      <c r="B21" s="19">
        <v>2012</v>
      </c>
      <c r="C21" s="19">
        <v>2013</v>
      </c>
      <c r="D21" s="19">
        <v>2014</v>
      </c>
      <c r="E21" s="19">
        <v>2015</v>
      </c>
      <c r="F21" s="19">
        <v>2016</v>
      </c>
      <c r="G21" s="19">
        <f>G15</f>
        <v>2017</v>
      </c>
      <c r="H21" s="19">
        <f>H15</f>
        <v>2018</v>
      </c>
      <c r="I21" s="19" t="s">
        <v>32</v>
      </c>
      <c r="J21" s="19" t="s">
        <v>34</v>
      </c>
      <c r="K21" s="19" t="s">
        <v>35</v>
      </c>
      <c r="L21" s="19" t="s">
        <v>36</v>
      </c>
    </row>
    <row r="23" spans="1:12">
      <c r="A23" s="1" t="s">
        <v>16</v>
      </c>
      <c r="B23" s="2">
        <v>111133</v>
      </c>
      <c r="C23" s="2">
        <v>113491</v>
      </c>
      <c r="D23" s="2">
        <v>152397</v>
      </c>
      <c r="E23" s="2">
        <v>187550</v>
      </c>
      <c r="F23" s="2">
        <v>184389</v>
      </c>
      <c r="G23" s="2">
        <v>175733</v>
      </c>
      <c r="H23" s="2">
        <v>194685</v>
      </c>
      <c r="I23" s="2">
        <v>259393</v>
      </c>
      <c r="J23" s="2">
        <v>276619</v>
      </c>
      <c r="K23" s="4">
        <v>334520</v>
      </c>
      <c r="L23" s="4">
        <v>330051</v>
      </c>
    </row>
    <row r="24" spans="1:12">
      <c r="A24" s="13" t="s">
        <v>17</v>
      </c>
      <c r="B24" s="2">
        <v>65481</v>
      </c>
      <c r="C24" s="2">
        <v>64352</v>
      </c>
      <c r="D24" s="2">
        <v>64606</v>
      </c>
      <c r="E24" s="2">
        <v>63565</v>
      </c>
      <c r="F24" s="2">
        <v>71487</v>
      </c>
      <c r="G24" s="2">
        <v>89781</v>
      </c>
      <c r="H24" s="2">
        <v>92630</v>
      </c>
      <c r="I24" s="2">
        <v>154133</v>
      </c>
      <c r="J24" s="2">
        <v>158138</v>
      </c>
      <c r="K24" s="4">
        <v>150541</v>
      </c>
      <c r="L24" s="4">
        <v>143439</v>
      </c>
    </row>
    <row r="25" spans="1:12" ht="16.5" customHeight="1">
      <c r="A25" s="13" t="s">
        <v>18</v>
      </c>
      <c r="B25" s="2">
        <v>45651</v>
      </c>
      <c r="C25" s="2">
        <v>49139</v>
      </c>
      <c r="D25" s="2">
        <v>87791</v>
      </c>
      <c r="E25" s="2">
        <v>123985</v>
      </c>
      <c r="F25" s="2">
        <v>112902</v>
      </c>
      <c r="G25" s="2">
        <v>85952</v>
      </c>
      <c r="H25" s="2">
        <v>102055</v>
      </c>
      <c r="I25" s="2">
        <v>105260</v>
      </c>
      <c r="J25" s="2">
        <v>118481</v>
      </c>
      <c r="K25" s="4">
        <v>183979</v>
      </c>
      <c r="L25" s="4">
        <v>186612</v>
      </c>
    </row>
    <row r="26" spans="1:12" ht="16.5" customHeight="1">
      <c r="A26" s="12" t="s">
        <v>19</v>
      </c>
      <c r="B26" s="2">
        <v>13485</v>
      </c>
      <c r="C26" s="2">
        <v>21491</v>
      </c>
      <c r="D26" s="2">
        <v>33944</v>
      </c>
      <c r="E26" s="2">
        <v>37831</v>
      </c>
      <c r="F26" s="2">
        <v>45265</v>
      </c>
      <c r="G26" s="2">
        <v>53833</v>
      </c>
      <c r="H26" s="2">
        <v>71059</v>
      </c>
      <c r="I26" s="2">
        <v>67113</v>
      </c>
      <c r="J26" s="2">
        <v>81457</v>
      </c>
      <c r="K26" s="4">
        <v>103008</v>
      </c>
      <c r="L26" s="4">
        <v>130400</v>
      </c>
    </row>
    <row r="27" spans="1:12" ht="16.5" customHeight="1">
      <c r="A27" s="12" t="s">
        <v>20</v>
      </c>
      <c r="B27" s="2">
        <v>9466</v>
      </c>
      <c r="C27" s="2">
        <v>15206</v>
      </c>
      <c r="D27" s="2">
        <v>36581</v>
      </c>
      <c r="E27" s="2">
        <v>70517</v>
      </c>
      <c r="F27" s="2">
        <v>47774</v>
      </c>
      <c r="G27" s="2">
        <v>8874</v>
      </c>
      <c r="H27" s="2">
        <v>8181</v>
      </c>
      <c r="I27" s="2">
        <v>3487</v>
      </c>
      <c r="J27" s="2">
        <v>6291</v>
      </c>
      <c r="K27" s="4">
        <v>52964</v>
      </c>
      <c r="L27" s="4">
        <v>18189</v>
      </c>
    </row>
    <row r="28" spans="1:12" ht="16.5" customHeight="1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6.5" customHeight="1">
      <c r="A29" s="1" t="s">
        <v>21</v>
      </c>
      <c r="B29" s="2">
        <v>3543</v>
      </c>
      <c r="C29" s="2">
        <v>27691</v>
      </c>
      <c r="D29" s="2">
        <v>54447</v>
      </c>
      <c r="E29" s="2">
        <v>102926</v>
      </c>
      <c r="F29" s="2">
        <v>111928</v>
      </c>
      <c r="G29" s="2">
        <v>119138</v>
      </c>
      <c r="H29" s="2">
        <v>135088</v>
      </c>
      <c r="I29" s="2">
        <v>149885</v>
      </c>
      <c r="J29" s="2">
        <v>163414</v>
      </c>
      <c r="K29" s="4">
        <v>205814</v>
      </c>
      <c r="L29" s="4">
        <v>214364</v>
      </c>
    </row>
    <row r="30" spans="1:12" ht="16.5" customHeight="1">
      <c r="A30" s="1" t="s">
        <v>22</v>
      </c>
      <c r="B30" s="2">
        <v>65578</v>
      </c>
      <c r="C30" s="2">
        <v>66516</v>
      </c>
      <c r="D30" s="2">
        <v>60759</v>
      </c>
      <c r="E30" s="2">
        <v>59428</v>
      </c>
      <c r="F30" s="2">
        <v>52752</v>
      </c>
      <c r="G30" s="2">
        <v>21949</v>
      </c>
      <c r="H30" s="2">
        <v>24773</v>
      </c>
      <c r="I30" s="2">
        <v>60175</v>
      </c>
      <c r="J30" s="2">
        <v>43435</v>
      </c>
      <c r="K30" s="4">
        <v>44721</v>
      </c>
      <c r="L30" s="4">
        <v>36429</v>
      </c>
    </row>
    <row r="31" spans="1:12" ht="16.5" customHeight="1">
      <c r="A31" s="13" t="s">
        <v>23</v>
      </c>
      <c r="B31" s="2">
        <v>56544</v>
      </c>
      <c r="C31" s="2">
        <v>58825</v>
      </c>
      <c r="D31" s="2">
        <v>53403</v>
      </c>
      <c r="E31" s="2">
        <v>51800</v>
      </c>
      <c r="F31" s="2">
        <v>45188</v>
      </c>
      <c r="G31" s="2">
        <v>13977</v>
      </c>
      <c r="H31" s="2">
        <v>18000</v>
      </c>
      <c r="I31" s="2">
        <v>53668</v>
      </c>
      <c r="J31" s="2">
        <v>37802</v>
      </c>
      <c r="K31" s="4">
        <v>39266</v>
      </c>
      <c r="L31" s="4">
        <v>31148</v>
      </c>
    </row>
    <row r="32" spans="1:12" ht="16.5" customHeight="1">
      <c r="A32" s="1" t="s">
        <v>24</v>
      </c>
      <c r="B32" s="2">
        <v>42012</v>
      </c>
      <c r="C32" s="2">
        <v>19284</v>
      </c>
      <c r="D32" s="2">
        <v>37191</v>
      </c>
      <c r="E32" s="2">
        <v>25196</v>
      </c>
      <c r="F32" s="2">
        <v>19709</v>
      </c>
      <c r="G32" s="2">
        <v>34646</v>
      </c>
      <c r="H32" s="2">
        <v>34824</v>
      </c>
      <c r="I32" s="2">
        <v>49333</v>
      </c>
      <c r="J32" s="2">
        <v>69770</v>
      </c>
      <c r="K32" s="4">
        <v>83985</v>
      </c>
      <c r="L32" s="4">
        <v>79258</v>
      </c>
    </row>
    <row r="33" spans="1:12" ht="16.5" customHeight="1">
      <c r="A33" s="13" t="s">
        <v>25</v>
      </c>
      <c r="B33" s="2">
        <v>6970</v>
      </c>
      <c r="C33" s="2">
        <v>1243</v>
      </c>
      <c r="D33" s="2">
        <v>13850</v>
      </c>
      <c r="E33" s="2">
        <v>10582</v>
      </c>
      <c r="F33" s="2">
        <v>453</v>
      </c>
      <c r="G33" s="2">
        <v>6006</v>
      </c>
      <c r="H33" s="2">
        <v>77</v>
      </c>
      <c r="I33" s="2">
        <v>16039</v>
      </c>
      <c r="J33" s="2">
        <v>27855</v>
      </c>
      <c r="K33" s="4">
        <v>50022</v>
      </c>
      <c r="L33" s="4">
        <v>24298</v>
      </c>
    </row>
    <row r="34" spans="1:12" ht="16.5" customHeight="1" thickBot="1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ht="16.5" customHeight="1">
      <c r="A35" s="14" t="s">
        <v>26</v>
      </c>
      <c r="B35" s="15">
        <f>B31+B33</f>
        <v>63514</v>
      </c>
      <c r="C35" s="15">
        <f t="shared" ref="C35:D35" si="12">C31+C33</f>
        <v>60068</v>
      </c>
      <c r="D35" s="15">
        <f t="shared" si="12"/>
        <v>67253</v>
      </c>
      <c r="E35" s="15">
        <f t="shared" ref="E35:J35" si="13">E31+E33</f>
        <v>62382</v>
      </c>
      <c r="F35" s="15">
        <f t="shared" si="13"/>
        <v>45641</v>
      </c>
      <c r="G35" s="15">
        <f t="shared" si="13"/>
        <v>19983</v>
      </c>
      <c r="H35" s="15">
        <f t="shared" si="13"/>
        <v>18077</v>
      </c>
      <c r="I35" s="15">
        <f t="shared" si="13"/>
        <v>69707</v>
      </c>
      <c r="J35" s="15">
        <f t="shared" si="13"/>
        <v>65657</v>
      </c>
      <c r="K35" s="15">
        <f t="shared" ref="K35:L35" si="14">K31+K33</f>
        <v>89288</v>
      </c>
      <c r="L35" s="15">
        <f t="shared" si="14"/>
        <v>55446</v>
      </c>
    </row>
    <row r="36" spans="1:12" ht="16.5" customHeight="1">
      <c r="A36" s="13" t="s">
        <v>29</v>
      </c>
      <c r="B36" s="2">
        <f>B35-B27</f>
        <v>54048</v>
      </c>
      <c r="C36" s="2">
        <f t="shared" ref="C36:E36" si="15">C35-C27</f>
        <v>44862</v>
      </c>
      <c r="D36" s="2">
        <f t="shared" si="15"/>
        <v>30672</v>
      </c>
      <c r="E36" s="2">
        <f t="shared" si="15"/>
        <v>-8135</v>
      </c>
      <c r="F36" s="2">
        <f t="shared" ref="F36:G36" si="16">F35-F27</f>
        <v>-2133</v>
      </c>
      <c r="G36" s="2">
        <f t="shared" si="16"/>
        <v>11109</v>
      </c>
      <c r="H36" s="2">
        <f t="shared" ref="H36:I36" si="17">H35-H27</f>
        <v>9896</v>
      </c>
      <c r="I36" s="2">
        <f t="shared" si="17"/>
        <v>66220</v>
      </c>
      <c r="J36" s="2">
        <f t="shared" ref="J36:K36" si="18">J35-J27</f>
        <v>59366</v>
      </c>
      <c r="K36" s="2">
        <f t="shared" ref="K36:L36" si="19">K35-K27</f>
        <v>36324</v>
      </c>
      <c r="L36" s="2">
        <f t="shared" si="19"/>
        <v>37257</v>
      </c>
    </row>
    <row r="37" spans="1:12" ht="16.5" customHeight="1" thickBot="1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ht="16.5" customHeight="1" thickBot="1">
      <c r="A38" s="6" t="s">
        <v>27</v>
      </c>
      <c r="B38" s="16" t="s">
        <v>28</v>
      </c>
      <c r="C38" s="17">
        <f t="shared" ref="C38:H38" si="20">C36/C13</f>
        <v>3.7579158988105212</v>
      </c>
      <c r="D38" s="17">
        <f t="shared" si="20"/>
        <v>0.95957952696783877</v>
      </c>
      <c r="E38" s="17">
        <f t="shared" si="20"/>
        <v>-0.23152891621129326</v>
      </c>
      <c r="F38" s="17">
        <f t="shared" si="20"/>
        <v>-7.085437151209141E-2</v>
      </c>
      <c r="G38" s="17">
        <f t="shared" si="20"/>
        <v>0.27639141143980295</v>
      </c>
      <c r="H38" s="17">
        <f t="shared" si="20"/>
        <v>0.21742282763923984</v>
      </c>
      <c r="I38" s="17">
        <f t="shared" ref="I38:K38" si="21">I36/I13</f>
        <v>1.0595030479512328</v>
      </c>
      <c r="J38" s="17">
        <f t="shared" si="21"/>
        <v>1.3430613999366545</v>
      </c>
      <c r="K38" s="17">
        <f t="shared" si="21"/>
        <v>0.46098786740443676</v>
      </c>
      <c r="L38" s="17">
        <f t="shared" ref="L38" si="22">L36/L13</f>
        <v>0.32947470817120622</v>
      </c>
    </row>
    <row r="39" spans="1:12" ht="16.5" customHeight="1"/>
    <row r="40" spans="1:12" s="10" customFormat="1" ht="16.5" customHeight="1">
      <c r="A40" s="10" t="s">
        <v>31</v>
      </c>
      <c r="B40" s="11"/>
      <c r="C40" s="11"/>
      <c r="D40" s="11"/>
      <c r="E40" s="11"/>
    </row>
    <row r="41" spans="1:12" s="10" customFormat="1" ht="16.5" customHeight="1">
      <c r="A41" s="10" t="s">
        <v>12</v>
      </c>
    </row>
    <row r="42" spans="1:12" s="10" customFormat="1" ht="16.5" customHeight="1">
      <c r="A42" s="10" t="s">
        <v>13</v>
      </c>
    </row>
    <row r="43" spans="1:12" s="10" customFormat="1" ht="16.5" customHeight="1">
      <c r="A43" s="10" t="s">
        <v>14</v>
      </c>
    </row>
    <row r="44" spans="1:12" s="10" customFormat="1" ht="15.6">
      <c r="A44" s="10" t="s">
        <v>30</v>
      </c>
    </row>
    <row r="45" spans="1:12" ht="15.6">
      <c r="A45" s="10" t="s">
        <v>33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wskaźniki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kwoch</dc:creator>
  <cp:lastModifiedBy>Mateusz Domżała</cp:lastModifiedBy>
  <dcterms:created xsi:type="dcterms:W3CDTF">2015-10-29T09:23:37Z</dcterms:created>
  <dcterms:modified xsi:type="dcterms:W3CDTF">2023-05-25T10:23:06Z</dcterms:modified>
</cp:coreProperties>
</file>